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showInkAnnotation="0" codeName="Ta_delovni_zvezek"/>
  <mc:AlternateContent xmlns:mc="http://schemas.openxmlformats.org/markup-compatibility/2006">
    <mc:Choice Requires="x15">
      <x15ac:absPath xmlns:x15ac="http://schemas.microsoft.com/office/spreadsheetml/2010/11/ac" url="C:\Users\mpreg\Downloads\"/>
    </mc:Choice>
  </mc:AlternateContent>
  <xr:revisionPtr revIDLastSave="0" documentId="13_ncr:1_{54F137A7-F3B2-4389-B053-D6A10CA3B127}" xr6:coauthVersionLast="36" xr6:coauthVersionMax="36" xr10:uidLastSave="{00000000-0000-0000-0000-000000000000}"/>
  <bookViews>
    <workbookView xWindow="0" yWindow="0" windowWidth="23016" windowHeight="10284" tabRatio="567" activeTab="1" xr2:uid="{00000000-000D-0000-FFFF-FFFF00000000}"/>
  </bookViews>
  <sheets>
    <sheet name="TEKMOVALCI" sheetId="1" r:id="rId1"/>
    <sheet name="CBI-CBE" sheetId="2" r:id="rId2"/>
    <sheet name="MDI-MDE" sheetId="12" r:id="rId3"/>
    <sheet name="SDI-SDE" sheetId="13" r:id="rId4"/>
    <sheet name="MLI-MLE" sheetId="8" r:id="rId5"/>
    <sheet name="ČLI-ČLE" sheetId="10" r:id="rId6"/>
    <sheet name="Finale" sheetId="11" r:id="rId7"/>
  </sheets>
  <definedNames>
    <definedName name="_xlnm._FilterDatabase" localSheetId="1" hidden="1">'CBI-CBE'!$B$7:$Q$11</definedName>
    <definedName name="_xlnm._FilterDatabase" localSheetId="5" hidden="1">'ČLI-ČLE'!$C$5:$O$5</definedName>
    <definedName name="_xlnm._FilterDatabase" localSheetId="2" hidden="1">'MDI-MDE'!$C$53:$P$103</definedName>
    <definedName name="_xlnm._FilterDatabase" localSheetId="3" hidden="1">'SDI-SDE'!$C$106:$J$106</definedName>
    <definedName name="sumCicibaniMatricaObvezna">'CBI-CBE'!$J$7,'CBI-CBE'!$J$8,'CBI-CBE'!#REF!,'CBI-CBE'!$J$9</definedName>
    <definedName name="sumCicibaniMatricaPoljubna">'CBI-CBE'!$P$7,'CBI-CBE'!$P$8,'CBI-CBE'!#REF!,'CBI-CBE'!$P$9</definedName>
    <definedName name="sumCicibaniMosteObvezna">'CBI-CBE'!$J$10:$J$11</definedName>
    <definedName name="sumCicibaniMostePoljubna">'CBI-CBE'!$P$10,'CBI-CBE'!$P$11,'CBI-CBE'!#REF!,'CBI-CBE'!#REF!,'CBI-CBE'!#REF!,'CBI-CBE'!#REF!</definedName>
    <definedName name="sumCicibaniRenceObvezna">'CBI-CBE'!#REF!,'CBI-CBE'!#REF!,'CBI-CBE'!#REF!,'CBI-CBE'!#REF!</definedName>
    <definedName name="sumCicibaniRencePoljubna">'CBI-CBE'!#REF!,'CBI-CBE'!#REF!,'CBI-CBE'!#REF!,'CBI-CBE'!#REF!</definedName>
    <definedName name="sumCicibaniSaltoObvezna">'CBI-CBE'!#REF!,'CBI-CBE'!#REF!,'CBI-CBE'!#REF!,'CBI-CBE'!#REF!,'CBI-CBE'!#REF!</definedName>
    <definedName name="sumCicibaniSaltoPoljubna">'CBI-CBE'!#REF!,'CBI-CBE'!#REF!,'CBI-CBE'!#REF!,'CBI-CBE'!#REF!,'CBI-CBE'!#REF!</definedName>
    <definedName name="sumCicibankeMatricaObvezna">#REF!,#REF!,#REF!,#REF!</definedName>
    <definedName name="sumCicibankeMatricaPoljubna">#REF!,#REF!,#REF!,#REF!</definedName>
    <definedName name="sumCicibankeMurskaObvezna">#REF!,#REF!,#REF!,#REF!,#REF!,#REF!</definedName>
    <definedName name="sumCicibankeMurskaPoljubna">#REF!,#REF!,#REF!,#REF!,#REF!,#REF!</definedName>
    <definedName name="sumCicibankeRenceObvezna">#REF!,#REF!,#REF!,#REF!</definedName>
    <definedName name="sumCicibankeRencePoljubna">#REF!,#REF!,#REF!,#REF!</definedName>
    <definedName name="sumCicibankeSaltoObvezna">#REF!,#REF!,#REF!,#REF!,#REF!,#REF!</definedName>
    <definedName name="sumCicibankeSaltoPoljubna">#REF!,#REF!,#REF!,#REF!,#REF!,#REF!</definedName>
    <definedName name="sumMlaDeckiMatricaObvezna">#REF!,#REF!,#REF!,#REF!,#REF!</definedName>
    <definedName name="sumMlaDeckiMatricaPoljubna">#REF!,#REF!,#REF!,#REF!,#REF!</definedName>
    <definedName name="sumMlaDeckiMosteObvezna">#REF!,#REF!,#REF!,#REF!,#REF!,#REF!</definedName>
    <definedName name="sumMlaDeckiMostePoljubna">#REF!,#REF!,#REF!,#REF!,#REF!,#REF!</definedName>
    <definedName name="sumMlaDeckiNarodniDomObvezna">#REF!,#REF!,#REF!,#REF!,#REF!,#REF!</definedName>
    <definedName name="sumMlaDeckiNarodniDomPoljubna">#REF!,#REF!,#REF!,#REF!,#REF!,#REF!</definedName>
    <definedName name="sumMlaDeckiRenceObvezna">#REF!,#REF!,#REF!,#REF!,#REF!,#REF!</definedName>
    <definedName name="sumMlaDeckiRencePoljubna">#REF!,#REF!,#REF!,#REF!,#REF!,#REF!</definedName>
    <definedName name="sumMlaDeckiSaltoObvezna">#REF!,#REF!,#REF!,#REF!</definedName>
    <definedName name="sumMlaDeckiSaltoPoljubna">#REF!,#REF!,#REF!,#REF!</definedName>
    <definedName name="sumMlaDekliceBezigradObvezna">#REF!,#REF!,#REF!,#REF!,#REF!,#REF!</definedName>
    <definedName name="sumMlaDekliceBezigradPoljubna">#REF!,#REF!,#REF!,#REF!,#REF!,#REF!</definedName>
    <definedName name="sumMlaDekliceFlipObvezna">#REF!,#REF!,#REF!,#REF!,#REF!</definedName>
    <definedName name="sumMlaDekliceFlipPoljubna">#REF!,#REF!,#REF!,#REF!,#REF!</definedName>
    <definedName name="sumMlaDekliceMatricaObvezna">#REF!,#REF!,#REF!,#REF!,#REF!,#REF!</definedName>
    <definedName name="sumMlaDekliceMatricaPoljubna">#REF!,#REF!,#REF!,#REF!,#REF!,#REF!</definedName>
    <definedName name="sumMlaDekliceMoste1Poljubna">#REF!,#REF!,#REF!,#REF!,#REF!,#REF!</definedName>
    <definedName name="sumMlaDekliceMoste2Obvezna">#REF!,#REF!,#REF!,#REF!,#REF!,#REF!</definedName>
    <definedName name="sumMlaDekliceMoste2Poljubna">#REF!,#REF!,#REF!,#REF!,#REF!,#REF!</definedName>
    <definedName name="sumMlaDekliceMosteObvezna">#REF!,#REF!,#REF!,#REF!,#REF!,#REF!</definedName>
    <definedName name="sumMlaDekliceMurska1Obvezna">#REF!,#REF!,#REF!,#REF!,#REF!,#REF!</definedName>
    <definedName name="sumMlaDekliceMurska1Poljubna">#REF!,#REF!,#REF!,#REF!,#REF!,#REF!</definedName>
    <definedName name="sumMlaDekliceMurska2Obvezna">#REF!,#REF!,#REF!,#REF!,#REF!,#REF!</definedName>
    <definedName name="sumMlaDekliceMurska2Poljubna">#REF!,#REF!,#REF!,#REF!,#REF!,#REF!</definedName>
    <definedName name="sumMlaDekliceMurska3Obvezna">#REF!,#REF!,#REF!,#REF!</definedName>
    <definedName name="sumMlaDekliceMurska3Poljubna">#REF!,#REF!,#REF!,#REF!</definedName>
    <definedName name="sumMlaDekliceRenceObvezna">#REF!,#REF!,#REF!,#REF!,#REF!</definedName>
    <definedName name="sumMlaDekliceRencePoljubna">#REF!,#REF!,#REF!,#REF!,#REF!</definedName>
    <definedName name="sumMlaDekliceSaltoObvezna">#REF!,#REF!,#REF!,#REF!,#REF!,#REF!</definedName>
    <definedName name="sumMlaDekliceSaltoPoljubna">#REF!,#REF!,#REF!,#REF!,#REF!,#REF!</definedName>
    <definedName name="sumMlaDekliceSentiljObvezna">#REF!,#REF!,#REF!,#REF!,#REF!,#REF!</definedName>
    <definedName name="sumMlaDekliceSentiljPoljubna">#REF!,#REF!,#REF!,#REF!,#REF!,#REF!</definedName>
    <definedName name="sumMladinciNarodniDomObvezna">'MLI-MLE'!#REF!,'MLI-MLE'!#REF!,'MLI-MLE'!#REF!</definedName>
    <definedName name="sumMladinciNarodniDomPoljubna">'MLI-MLE'!#REF!,'MLI-MLE'!#REF!,'MLI-MLE'!#REF!</definedName>
    <definedName name="sumMladinciRenceObvezna">'MLI-MLE'!#REF!,'MLI-MLE'!#REF!,'MLI-MLE'!#REF!,'MLI-MLE'!#REF!,'MLI-MLE'!#REF!</definedName>
    <definedName name="sumMladinciRencePoljubna">'MLI-MLE'!#REF!,'MLI-MLE'!#REF!,'MLI-MLE'!#REF!,'MLI-MLE'!#REF!,'MLI-MLE'!#REF!</definedName>
    <definedName name="sumMladinkeBezigradObvezna">#REF!,#REF!,#REF!,#REF!,#REF!</definedName>
    <definedName name="sumMladinkeBezigradPoljubna">#REF!,#REF!,#REF!,#REF!,#REF!</definedName>
    <definedName name="sumMladinkeMatricaObvezna">#REF!,#REF!,#REF!</definedName>
    <definedName name="sumMladinkeMatricaPoljubna">#REF!,#REF!,#REF!</definedName>
    <definedName name="sumMladinkeMosteObvezna">#REF!,#REF!,#REF!</definedName>
    <definedName name="sumMladinkeMostePoljubna">#REF!,#REF!,#REF!</definedName>
    <definedName name="sumMladinkeMurskaObvezna">#REF!,#REF!,#REF!</definedName>
    <definedName name="sumMladinkeMurskaPoljubna">#REF!,#REF!,#REF!</definedName>
    <definedName name="sumMladinkeRenceObvezna">#REF!,#REF!,#REF!,#REF!,#REF!</definedName>
    <definedName name="sumMladinkeRencePoljubna">#REF!,#REF!,#REF!,#REF!,#REF!</definedName>
    <definedName name="sumStaDeckiMatricaObvezna">#REF!,#REF!,#REF!,#REF!,#REF!,#REF!</definedName>
    <definedName name="sumStaDeckiMatricaPoljubna">#REF!,#REF!,#REF!,#REF!,#REF!,#REF!</definedName>
    <definedName name="sumStaDeckiNarodniDomObvezna">#REF!,#REF!,#REF!,#REF!</definedName>
    <definedName name="sumStaDeckiNarodniDomPoljubna">#REF!,#REF!,#REF!,#REF!</definedName>
    <definedName name="sumStaDeckiRenceObvezna">#REF!,#REF!,#REF!,#REF!,#REF!,#REF!</definedName>
    <definedName name="sumStaDeckiRencePoljubna">#REF!,#REF!,#REF!,#REF!,#REF!,#REF!</definedName>
    <definedName name="sumStaDekliceBezigradObvezna">#REF!,#REF!,#REF!,#REF!,#REF!,#REF!</definedName>
    <definedName name="sumStaDekliceBezigradPoljubna">#REF!,#REF!,#REF!,#REF!,#REF!,#REF!</definedName>
    <definedName name="sumStaDekliceFlipObvezna">#REF!,#REF!,#REF!,#REF!,#REF!</definedName>
    <definedName name="sumStaDekliceFlipPoljubna">#REF!,#REF!,#REF!,#REF!,#REF!</definedName>
    <definedName name="sumStaDekliceMatricaObvezna">#REF!,#REF!,#REF!,#REF!,#REF!,#REF!</definedName>
    <definedName name="sumStaDekliceMatricaPoljubna">#REF!,#REF!,#REF!,#REF!,#REF!,#REF!</definedName>
    <definedName name="sumStaDekliceMurska1Obvezna">#REF!,#REF!,#REF!,#REF!,#REF!,#REF!</definedName>
    <definedName name="sumStaDekliceMurska1Poljubna">#REF!,#REF!,#REF!,#REF!,#REF!,#REF!</definedName>
    <definedName name="sumStaDekliceMurska2Obvezna">#REF!,#REF!,#REF!,#REF!,#REF!</definedName>
    <definedName name="sumStaDekliceMurska2Poljubna">#REF!,#REF!,#REF!,#REF!,#REF!</definedName>
  </definedNames>
  <calcPr calcId="191029"/>
</workbook>
</file>

<file path=xl/calcChain.xml><?xml version="1.0" encoding="utf-8"?>
<calcChain xmlns="http://schemas.openxmlformats.org/spreadsheetml/2006/main">
  <c r="C8" i="13" l="1"/>
  <c r="D8" i="13"/>
  <c r="C10" i="13"/>
  <c r="D10" i="13"/>
  <c r="C12" i="13"/>
  <c r="D12" i="13"/>
  <c r="C14" i="13"/>
  <c r="D14" i="13"/>
  <c r="C16" i="13"/>
  <c r="D16" i="13"/>
  <c r="C18" i="13"/>
  <c r="D18" i="13"/>
  <c r="C20" i="13"/>
  <c r="D20" i="13"/>
  <c r="C22" i="13"/>
  <c r="D22" i="13"/>
  <c r="C24" i="13"/>
  <c r="D24" i="13"/>
  <c r="C26" i="13"/>
  <c r="D26" i="13"/>
  <c r="C28" i="13"/>
  <c r="D28" i="13"/>
  <c r="C30" i="13"/>
  <c r="D30" i="13"/>
  <c r="C32" i="13"/>
  <c r="D32" i="13"/>
  <c r="C34" i="13"/>
  <c r="D34" i="13"/>
  <c r="C36" i="13"/>
  <c r="D36" i="13"/>
  <c r="C38" i="13"/>
  <c r="D38" i="13"/>
  <c r="C40" i="13"/>
  <c r="D40" i="13"/>
  <c r="C42" i="13"/>
  <c r="D42" i="13"/>
  <c r="C44" i="13"/>
  <c r="D44" i="13"/>
  <c r="G110" i="12" l="1"/>
  <c r="E110" i="12"/>
  <c r="G109" i="12"/>
  <c r="D6" i="12"/>
  <c r="C8" i="12"/>
  <c r="D8" i="12"/>
  <c r="C10" i="12"/>
  <c r="D10" i="12"/>
  <c r="C12" i="12"/>
  <c r="D12" i="12"/>
  <c r="C14" i="12"/>
  <c r="D14" i="12"/>
  <c r="C16" i="12"/>
  <c r="D16" i="12"/>
  <c r="C18" i="12"/>
  <c r="D18" i="12"/>
  <c r="C20" i="12"/>
  <c r="D20" i="12"/>
  <c r="C22" i="12"/>
  <c r="D22" i="12"/>
  <c r="C24" i="12"/>
  <c r="D24" i="12"/>
  <c r="C26" i="12"/>
  <c r="D26" i="12"/>
  <c r="C28" i="12"/>
  <c r="D28" i="12"/>
  <c r="C32" i="12"/>
  <c r="D32" i="12"/>
  <c r="C34" i="12"/>
  <c r="D34" i="12"/>
  <c r="C36" i="12"/>
  <c r="D36" i="12"/>
  <c r="C38" i="12"/>
  <c r="D38" i="12"/>
  <c r="C40" i="12"/>
  <c r="D40" i="12"/>
  <c r="C42" i="12"/>
  <c r="D42" i="12"/>
  <c r="N36" i="11" l="1"/>
  <c r="N37" i="11"/>
  <c r="N35" i="11"/>
  <c r="N28" i="11"/>
  <c r="N29" i="11"/>
  <c r="N27" i="11"/>
  <c r="N15" i="11"/>
  <c r="N16" i="11"/>
  <c r="N17" i="11"/>
  <c r="N18" i="11"/>
  <c r="N19" i="11"/>
  <c r="N20" i="11"/>
  <c r="N21" i="11"/>
  <c r="N14" i="11"/>
  <c r="N7" i="11"/>
  <c r="N8" i="11"/>
  <c r="N6" i="11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25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6" i="10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2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6" i="8"/>
  <c r="O55" i="13"/>
  <c r="O56" i="13"/>
  <c r="O57" i="13"/>
  <c r="O60" i="13"/>
  <c r="O61" i="13"/>
  <c r="O58" i="13"/>
  <c r="O59" i="13"/>
  <c r="O62" i="13"/>
  <c r="O63" i="13"/>
  <c r="G115" i="13" s="1"/>
  <c r="O64" i="13"/>
  <c r="O65" i="13"/>
  <c r="O66" i="13"/>
  <c r="O67" i="13"/>
  <c r="O68" i="13"/>
  <c r="O69" i="13"/>
  <c r="O70" i="13"/>
  <c r="O71" i="13"/>
  <c r="O72" i="13"/>
  <c r="E116" i="13" s="1"/>
  <c r="O73" i="13"/>
  <c r="O74" i="13"/>
  <c r="O75" i="13"/>
  <c r="O76" i="13"/>
  <c r="O77" i="13"/>
  <c r="O78" i="13"/>
  <c r="O79" i="13"/>
  <c r="O80" i="13"/>
  <c r="O81" i="13"/>
  <c r="O82" i="13"/>
  <c r="O83" i="13"/>
  <c r="O84" i="13"/>
  <c r="O85" i="13"/>
  <c r="O86" i="13"/>
  <c r="O87" i="13"/>
  <c r="O88" i="13"/>
  <c r="O89" i="13"/>
  <c r="O90" i="13"/>
  <c r="O91" i="13"/>
  <c r="O94" i="13"/>
  <c r="O95" i="13"/>
  <c r="O92" i="13"/>
  <c r="O93" i="13"/>
  <c r="O96" i="13"/>
  <c r="O97" i="13"/>
  <c r="O98" i="13"/>
  <c r="O99" i="13"/>
  <c r="O100" i="13"/>
  <c r="O101" i="13"/>
  <c r="O54" i="13"/>
  <c r="O7" i="13"/>
  <c r="O8" i="13"/>
  <c r="O9" i="13"/>
  <c r="O10" i="13"/>
  <c r="P10" i="13" s="1"/>
  <c r="O11" i="13"/>
  <c r="O12" i="13"/>
  <c r="O13" i="13"/>
  <c r="O14" i="13"/>
  <c r="P14" i="13" s="1"/>
  <c r="O15" i="13"/>
  <c r="O16" i="13"/>
  <c r="O17" i="13"/>
  <c r="O18" i="13"/>
  <c r="O19" i="13"/>
  <c r="O20" i="13"/>
  <c r="O21" i="13"/>
  <c r="O22" i="13"/>
  <c r="O23" i="13"/>
  <c r="O28" i="13"/>
  <c r="O29" i="13"/>
  <c r="O26" i="13"/>
  <c r="P26" i="13" s="1"/>
  <c r="O27" i="13"/>
  <c r="O24" i="13"/>
  <c r="O25" i="13"/>
  <c r="O32" i="13"/>
  <c r="P32" i="13" s="1"/>
  <c r="O33" i="13"/>
  <c r="O30" i="13"/>
  <c r="O31" i="13"/>
  <c r="O34" i="13"/>
  <c r="O35" i="13"/>
  <c r="O36" i="13"/>
  <c r="O37" i="13"/>
  <c r="O38" i="13"/>
  <c r="O39" i="13"/>
  <c r="G108" i="13" s="1"/>
  <c r="O40" i="13"/>
  <c r="O41" i="13"/>
  <c r="O42" i="13"/>
  <c r="P42" i="13" s="1"/>
  <c r="O43" i="13"/>
  <c r="O44" i="13"/>
  <c r="O45" i="13"/>
  <c r="O6" i="13"/>
  <c r="O55" i="12"/>
  <c r="O56" i="12"/>
  <c r="O57" i="12"/>
  <c r="O60" i="12"/>
  <c r="E116" i="12" s="1"/>
  <c r="O61" i="12"/>
  <c r="G116" i="12" s="1"/>
  <c r="O58" i="12"/>
  <c r="O59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O77" i="12"/>
  <c r="O84" i="12"/>
  <c r="O85" i="12"/>
  <c r="O78" i="12"/>
  <c r="O79" i="12"/>
  <c r="G118" i="12" s="1"/>
  <c r="O80" i="12"/>
  <c r="O81" i="12"/>
  <c r="O82" i="12"/>
  <c r="O83" i="12"/>
  <c r="O86" i="12"/>
  <c r="O87" i="12"/>
  <c r="O88" i="12"/>
  <c r="O89" i="12"/>
  <c r="O90" i="12"/>
  <c r="O91" i="12"/>
  <c r="O92" i="12"/>
  <c r="O93" i="12"/>
  <c r="O94" i="12"/>
  <c r="O95" i="12"/>
  <c r="O96" i="12"/>
  <c r="O97" i="12"/>
  <c r="O98" i="12"/>
  <c r="O99" i="12"/>
  <c r="O100" i="12"/>
  <c r="O101" i="12"/>
  <c r="O102" i="12"/>
  <c r="O103" i="12"/>
  <c r="O54" i="12"/>
  <c r="N6" i="12"/>
  <c r="N7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2" i="12"/>
  <c r="O23" i="12"/>
  <c r="O20" i="12"/>
  <c r="O21" i="12"/>
  <c r="O28" i="12"/>
  <c r="O29" i="12"/>
  <c r="O24" i="12"/>
  <c r="O25" i="12"/>
  <c r="O26" i="12"/>
  <c r="O27" i="12"/>
  <c r="O32" i="12"/>
  <c r="O33" i="12"/>
  <c r="O30" i="12"/>
  <c r="O31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6" i="12"/>
  <c r="G116" i="13" l="1"/>
  <c r="E115" i="13"/>
  <c r="G109" i="13"/>
  <c r="P30" i="13"/>
  <c r="G107" i="13"/>
  <c r="P20" i="13"/>
  <c r="P44" i="13"/>
  <c r="P16" i="13"/>
  <c r="E109" i="13"/>
  <c r="P24" i="13"/>
  <c r="P38" i="13"/>
  <c r="P28" i="13"/>
  <c r="P6" i="13"/>
  <c r="P22" i="13"/>
  <c r="P36" i="13"/>
  <c r="P34" i="13"/>
  <c r="P18" i="13"/>
  <c r="P8" i="13"/>
  <c r="E107" i="13"/>
  <c r="P12" i="13"/>
  <c r="P40" i="13"/>
  <c r="P89" i="13"/>
  <c r="P88" i="13"/>
  <c r="P72" i="13"/>
  <c r="P73" i="13"/>
  <c r="P57" i="13"/>
  <c r="P56" i="13"/>
  <c r="P54" i="13"/>
  <c r="P86" i="13"/>
  <c r="P87" i="13"/>
  <c r="P70" i="13"/>
  <c r="P71" i="13"/>
  <c r="P101" i="13"/>
  <c r="P100" i="13"/>
  <c r="P85" i="13"/>
  <c r="P84" i="13"/>
  <c r="P69" i="13"/>
  <c r="P68" i="13"/>
  <c r="P99" i="13"/>
  <c r="P98" i="13"/>
  <c r="P83" i="13"/>
  <c r="P82" i="13"/>
  <c r="P67" i="13"/>
  <c r="P66" i="13"/>
  <c r="P96" i="13"/>
  <c r="P97" i="13"/>
  <c r="P81" i="13"/>
  <c r="P80" i="13"/>
  <c r="P64" i="13"/>
  <c r="P65" i="13"/>
  <c r="P93" i="13"/>
  <c r="P92" i="13"/>
  <c r="P79" i="13"/>
  <c r="P78" i="13"/>
  <c r="P63" i="13"/>
  <c r="P62" i="13"/>
  <c r="P95" i="13"/>
  <c r="P94" i="13"/>
  <c r="P76" i="13"/>
  <c r="P77" i="13"/>
  <c r="P58" i="13"/>
  <c r="P59" i="13"/>
  <c r="P90" i="13"/>
  <c r="P91" i="13"/>
  <c r="P74" i="13"/>
  <c r="P75" i="13"/>
  <c r="P60" i="13"/>
  <c r="P61" i="13"/>
  <c r="E118" i="12"/>
  <c r="E119" i="12"/>
  <c r="G119" i="12"/>
  <c r="P97" i="12"/>
  <c r="P96" i="12"/>
  <c r="P79" i="12"/>
  <c r="P78" i="12"/>
  <c r="P65" i="12"/>
  <c r="P64" i="12"/>
  <c r="P95" i="12"/>
  <c r="P94" i="12"/>
  <c r="P84" i="12"/>
  <c r="P85" i="12"/>
  <c r="P63" i="12"/>
  <c r="P62" i="12"/>
  <c r="P93" i="12"/>
  <c r="P92" i="12"/>
  <c r="P77" i="12"/>
  <c r="P76" i="12"/>
  <c r="P59" i="12"/>
  <c r="P58" i="12"/>
  <c r="P91" i="12"/>
  <c r="P90" i="12"/>
  <c r="P74" i="12"/>
  <c r="P75" i="12"/>
  <c r="P61" i="12"/>
  <c r="P60" i="12"/>
  <c r="P55" i="12"/>
  <c r="P54" i="12"/>
  <c r="P88" i="12"/>
  <c r="P89" i="12"/>
  <c r="P73" i="12"/>
  <c r="P72" i="12"/>
  <c r="P57" i="12"/>
  <c r="P56" i="12"/>
  <c r="P103" i="12"/>
  <c r="P102" i="12"/>
  <c r="P87" i="12"/>
  <c r="P86" i="12"/>
  <c r="P71" i="12"/>
  <c r="P70" i="12"/>
  <c r="P101" i="12"/>
  <c r="P100" i="12"/>
  <c r="P83" i="12"/>
  <c r="P82" i="12"/>
  <c r="P69" i="12"/>
  <c r="P68" i="12"/>
  <c r="P98" i="12"/>
  <c r="P99" i="12"/>
  <c r="P81" i="12"/>
  <c r="P80" i="12"/>
  <c r="P66" i="12"/>
  <c r="P67" i="12"/>
  <c r="P45" i="12"/>
  <c r="P44" i="12"/>
  <c r="P27" i="12"/>
  <c r="P26" i="12"/>
  <c r="P12" i="12"/>
  <c r="P43" i="12"/>
  <c r="P42" i="12"/>
  <c r="P25" i="12"/>
  <c r="P24" i="12"/>
  <c r="P10" i="12"/>
  <c r="P29" i="12"/>
  <c r="P28" i="12"/>
  <c r="P8" i="12"/>
  <c r="P39" i="12"/>
  <c r="P38" i="12"/>
  <c r="P21" i="12"/>
  <c r="P20" i="12"/>
  <c r="P41" i="12"/>
  <c r="P40" i="12"/>
  <c r="P37" i="12"/>
  <c r="P36" i="12"/>
  <c r="P22" i="12"/>
  <c r="P23" i="12"/>
  <c r="P34" i="12"/>
  <c r="P35" i="12"/>
  <c r="P19" i="12"/>
  <c r="P18" i="12"/>
  <c r="P30" i="12"/>
  <c r="P31" i="12"/>
  <c r="P17" i="12"/>
  <c r="P16" i="12"/>
  <c r="P6" i="12"/>
  <c r="P33" i="12"/>
  <c r="P32" i="12"/>
  <c r="P14" i="12"/>
  <c r="N31" i="12"/>
  <c r="N30" i="12"/>
  <c r="N45" i="12"/>
  <c r="N44" i="12"/>
  <c r="M14" i="11"/>
  <c r="M15" i="11"/>
  <c r="M36" i="11"/>
  <c r="M35" i="11"/>
  <c r="M37" i="11"/>
  <c r="M29" i="11"/>
  <c r="M28" i="11"/>
  <c r="M27" i="11"/>
  <c r="M16" i="11"/>
  <c r="M18" i="11"/>
  <c r="M19" i="11"/>
  <c r="M20" i="11"/>
  <c r="M17" i="11"/>
  <c r="M21" i="11"/>
  <c r="M7" i="11"/>
  <c r="M6" i="11"/>
  <c r="M8" i="11"/>
  <c r="N57" i="8" l="1"/>
  <c r="N56" i="8"/>
  <c r="N17" i="8"/>
  <c r="N16" i="8"/>
  <c r="N102" i="12"/>
  <c r="N6" i="13"/>
  <c r="P7" i="2"/>
  <c r="P8" i="2"/>
  <c r="P9" i="2"/>
  <c r="P10" i="2"/>
  <c r="J7" i="2"/>
  <c r="J8" i="2"/>
  <c r="J9" i="2"/>
  <c r="J10" i="2"/>
  <c r="P28" i="2"/>
  <c r="P33" i="2"/>
  <c r="P23" i="2"/>
  <c r="P25" i="2"/>
  <c r="P27" i="2"/>
  <c r="P17" i="2"/>
  <c r="P35" i="2"/>
  <c r="P29" i="2"/>
  <c r="P34" i="2"/>
  <c r="P30" i="2"/>
  <c r="G43" i="2" s="1"/>
  <c r="P19" i="2"/>
  <c r="P22" i="2"/>
  <c r="P21" i="2"/>
  <c r="P32" i="2"/>
  <c r="P20" i="2"/>
  <c r="P26" i="2"/>
  <c r="P24" i="2"/>
  <c r="P31" i="2"/>
  <c r="J28" i="2"/>
  <c r="J33" i="2"/>
  <c r="J23" i="2"/>
  <c r="J25" i="2"/>
  <c r="J27" i="2"/>
  <c r="J17" i="2"/>
  <c r="J35" i="2"/>
  <c r="J29" i="2"/>
  <c r="J34" i="2"/>
  <c r="J30" i="2"/>
  <c r="J19" i="2"/>
  <c r="J22" i="2"/>
  <c r="J21" i="2"/>
  <c r="J32" i="2"/>
  <c r="J20" i="2"/>
  <c r="J26" i="2"/>
  <c r="J24" i="2"/>
  <c r="J31" i="2"/>
  <c r="P18" i="2"/>
  <c r="J18" i="2"/>
  <c r="J11" i="2"/>
  <c r="P11" i="2"/>
  <c r="D56" i="13"/>
  <c r="D66" i="13"/>
  <c r="D70" i="13"/>
  <c r="N71" i="13"/>
  <c r="N70" i="13"/>
  <c r="N67" i="13"/>
  <c r="N66" i="13"/>
  <c r="N57" i="13"/>
  <c r="N56" i="13"/>
  <c r="D74" i="13"/>
  <c r="D54" i="13"/>
  <c r="D76" i="13"/>
  <c r="D64" i="13"/>
  <c r="D60" i="13"/>
  <c r="D92" i="13"/>
  <c r="D86" i="13"/>
  <c r="D82" i="13"/>
  <c r="D62" i="13"/>
  <c r="D58" i="13"/>
  <c r="D80" i="13"/>
  <c r="D88" i="13"/>
  <c r="D100" i="13"/>
  <c r="D90" i="13"/>
  <c r="D78" i="13"/>
  <c r="D68" i="13"/>
  <c r="D96" i="13"/>
  <c r="D72" i="13"/>
  <c r="D84" i="13"/>
  <c r="D98" i="13"/>
  <c r="D94" i="13"/>
  <c r="N75" i="13"/>
  <c r="N74" i="13"/>
  <c r="N55" i="13"/>
  <c r="N54" i="13"/>
  <c r="N77" i="13"/>
  <c r="N76" i="13"/>
  <c r="N65" i="13"/>
  <c r="N64" i="13"/>
  <c r="N61" i="13"/>
  <c r="N60" i="13"/>
  <c r="N93" i="13"/>
  <c r="N92" i="13"/>
  <c r="N81" i="13"/>
  <c r="N80" i="13"/>
  <c r="N59" i="13"/>
  <c r="N58" i="13"/>
  <c r="N63" i="13"/>
  <c r="N62" i="13"/>
  <c r="N83" i="13"/>
  <c r="N82" i="13"/>
  <c r="N87" i="13"/>
  <c r="N86" i="13"/>
  <c r="N89" i="13"/>
  <c r="N88" i="13"/>
  <c r="N101" i="13"/>
  <c r="N100" i="13"/>
  <c r="N79" i="13"/>
  <c r="N78" i="13"/>
  <c r="N69" i="13"/>
  <c r="N68" i="13"/>
  <c r="N91" i="13"/>
  <c r="N90" i="13"/>
  <c r="N97" i="13"/>
  <c r="N96" i="13"/>
  <c r="N73" i="13"/>
  <c r="N72" i="13"/>
  <c r="N85" i="13"/>
  <c r="N84" i="13"/>
  <c r="N99" i="13"/>
  <c r="N98" i="13"/>
  <c r="N95" i="13"/>
  <c r="N94" i="13"/>
  <c r="D70" i="12"/>
  <c r="D54" i="12"/>
  <c r="D100" i="12"/>
  <c r="D62" i="12"/>
  <c r="D88" i="12"/>
  <c r="D86" i="12"/>
  <c r="D58" i="12"/>
  <c r="D64" i="12"/>
  <c r="D94" i="12"/>
  <c r="D76" i="12"/>
  <c r="D78" i="12"/>
  <c r="D98" i="12"/>
  <c r="D84" i="12"/>
  <c r="D74" i="12"/>
  <c r="D90" i="12"/>
  <c r="D80" i="12"/>
  <c r="D96" i="12"/>
  <c r="D82" i="12"/>
  <c r="D72" i="12"/>
  <c r="D56" i="12"/>
  <c r="D66" i="12"/>
  <c r="D92" i="12"/>
  <c r="D68" i="12"/>
  <c r="D60" i="12"/>
  <c r="D102" i="12"/>
  <c r="N71" i="12"/>
  <c r="N70" i="12"/>
  <c r="N55" i="12"/>
  <c r="N54" i="12"/>
  <c r="N101" i="12"/>
  <c r="N100" i="12"/>
  <c r="N63" i="12"/>
  <c r="N62" i="12"/>
  <c r="N89" i="12"/>
  <c r="N88" i="12"/>
  <c r="N87" i="12"/>
  <c r="N86" i="12"/>
  <c r="N59" i="12"/>
  <c r="N58" i="12"/>
  <c r="N65" i="12"/>
  <c r="N64" i="12"/>
  <c r="N95" i="12"/>
  <c r="N94" i="12"/>
  <c r="N77" i="12"/>
  <c r="N76" i="12"/>
  <c r="N79" i="12"/>
  <c r="N78" i="12"/>
  <c r="N99" i="12"/>
  <c r="N98" i="12"/>
  <c r="N85" i="12"/>
  <c r="N84" i="12"/>
  <c r="N75" i="12"/>
  <c r="N74" i="12"/>
  <c r="N91" i="12"/>
  <c r="N90" i="12"/>
  <c r="N81" i="12"/>
  <c r="N80" i="12"/>
  <c r="N97" i="12"/>
  <c r="N96" i="12"/>
  <c r="N83" i="12"/>
  <c r="N82" i="12"/>
  <c r="N73" i="12"/>
  <c r="N72" i="12"/>
  <c r="N57" i="12"/>
  <c r="N56" i="12"/>
  <c r="N67" i="12"/>
  <c r="N66" i="12"/>
  <c r="N93" i="12"/>
  <c r="N92" i="12"/>
  <c r="N69" i="12"/>
  <c r="N68" i="12"/>
  <c r="N61" i="12"/>
  <c r="N60" i="12"/>
  <c r="N103" i="12"/>
  <c r="N9" i="12"/>
  <c r="N8" i="12"/>
  <c r="N39" i="12"/>
  <c r="N38" i="12"/>
  <c r="N43" i="12"/>
  <c r="N42" i="12"/>
  <c r="N33" i="12"/>
  <c r="N32" i="12"/>
  <c r="N17" i="12"/>
  <c r="N16" i="12"/>
  <c r="N21" i="12"/>
  <c r="N20" i="12"/>
  <c r="N27" i="12"/>
  <c r="N26" i="12"/>
  <c r="N13" i="12"/>
  <c r="N12" i="12"/>
  <c r="N19" i="12"/>
  <c r="N18" i="12"/>
  <c r="N23" i="12"/>
  <c r="N22" i="12"/>
  <c r="N11" i="12"/>
  <c r="N10" i="12"/>
  <c r="N35" i="12"/>
  <c r="N34" i="12"/>
  <c r="N29" i="12"/>
  <c r="N28" i="12"/>
  <c r="N25" i="12"/>
  <c r="N24" i="12"/>
  <c r="N15" i="12"/>
  <c r="N14" i="12"/>
  <c r="N41" i="12"/>
  <c r="N40" i="12"/>
  <c r="N37" i="12"/>
  <c r="N36" i="12"/>
  <c r="D6" i="13"/>
  <c r="N9" i="13"/>
  <c r="N8" i="13"/>
  <c r="N45" i="13"/>
  <c r="N44" i="13"/>
  <c r="N33" i="13"/>
  <c r="N32" i="13"/>
  <c r="N37" i="13"/>
  <c r="N36" i="13"/>
  <c r="N41" i="13"/>
  <c r="N40" i="13"/>
  <c r="N13" i="13"/>
  <c r="N12" i="13"/>
  <c r="N21" i="13"/>
  <c r="N20" i="13"/>
  <c r="N19" i="13"/>
  <c r="N18" i="13"/>
  <c r="N29" i="13"/>
  <c r="N28" i="13"/>
  <c r="N31" i="13"/>
  <c r="N30" i="13"/>
  <c r="N15" i="13"/>
  <c r="N14" i="13"/>
  <c r="N43" i="13"/>
  <c r="N42" i="13"/>
  <c r="N11" i="13"/>
  <c r="N10" i="13"/>
  <c r="N39" i="13"/>
  <c r="N38" i="13"/>
  <c r="N35" i="13"/>
  <c r="N34" i="13"/>
  <c r="N23" i="13"/>
  <c r="N22" i="13"/>
  <c r="N25" i="13"/>
  <c r="N24" i="13"/>
  <c r="N17" i="13"/>
  <c r="N16" i="13"/>
  <c r="N27" i="13"/>
  <c r="N26" i="13"/>
  <c r="N7" i="13"/>
  <c r="N28" i="10"/>
  <c r="N29" i="10"/>
  <c r="N30" i="10"/>
  <c r="N25" i="10"/>
  <c r="N26" i="10"/>
  <c r="N33" i="10"/>
  <c r="N34" i="10"/>
  <c r="N35" i="10"/>
  <c r="N36" i="10"/>
  <c r="N37" i="10"/>
  <c r="N38" i="10"/>
  <c r="N31" i="10"/>
  <c r="N32" i="10"/>
  <c r="N27" i="10"/>
  <c r="N13" i="10"/>
  <c r="N8" i="10"/>
  <c r="N9" i="10"/>
  <c r="N10" i="10"/>
  <c r="N11" i="10"/>
  <c r="N6" i="10"/>
  <c r="N7" i="10"/>
  <c r="N18" i="10"/>
  <c r="N19" i="10"/>
  <c r="N16" i="10"/>
  <c r="N17" i="10"/>
  <c r="N14" i="10"/>
  <c r="N15" i="10"/>
  <c r="N12" i="10"/>
  <c r="N51" i="8"/>
  <c r="N40" i="8"/>
  <c r="N41" i="8"/>
  <c r="N48" i="8"/>
  <c r="N49" i="8"/>
  <c r="N36" i="8"/>
  <c r="N37" i="8"/>
  <c r="N30" i="8"/>
  <c r="N31" i="8"/>
  <c r="N34" i="8"/>
  <c r="N35" i="8"/>
  <c r="N28" i="8"/>
  <c r="N29" i="8"/>
  <c r="N32" i="8"/>
  <c r="N33" i="8"/>
  <c r="N58" i="8"/>
  <c r="N59" i="8"/>
  <c r="N42" i="8"/>
  <c r="N43" i="8"/>
  <c r="N54" i="8"/>
  <c r="N55" i="8"/>
  <c r="N44" i="8"/>
  <c r="N45" i="8"/>
  <c r="N46" i="8"/>
  <c r="N47" i="8"/>
  <c r="N38" i="8"/>
  <c r="N39" i="8"/>
  <c r="N26" i="8"/>
  <c r="N27" i="8"/>
  <c r="N52" i="8"/>
  <c r="N53" i="8"/>
  <c r="N50" i="8"/>
  <c r="E43" i="2" l="1"/>
  <c r="E41" i="2"/>
  <c r="G41" i="2"/>
  <c r="G42" i="2"/>
  <c r="E42" i="2"/>
  <c r="G72" i="8"/>
  <c r="E72" i="8"/>
  <c r="E73" i="8"/>
  <c r="G73" i="8"/>
  <c r="G71" i="8"/>
  <c r="E71" i="8"/>
  <c r="G55" i="10"/>
  <c r="E49" i="10"/>
  <c r="G49" i="10"/>
  <c r="E55" i="10"/>
  <c r="P27" i="10"/>
  <c r="P25" i="10"/>
  <c r="P29" i="10"/>
  <c r="P37" i="10"/>
  <c r="P35" i="10"/>
  <c r="P31" i="10"/>
  <c r="P33" i="10"/>
  <c r="P12" i="10"/>
  <c r="P8" i="10"/>
  <c r="P10" i="10"/>
  <c r="P6" i="10"/>
  <c r="P14" i="10"/>
  <c r="P18" i="10"/>
  <c r="P16" i="10"/>
  <c r="P56" i="8"/>
  <c r="G65" i="8"/>
  <c r="E65" i="8"/>
  <c r="P28" i="8"/>
  <c r="P40" i="8"/>
  <c r="P46" i="8"/>
  <c r="P16" i="8"/>
  <c r="P14" i="8"/>
  <c r="P42" i="8"/>
  <c r="P48" i="8"/>
  <c r="P34" i="8"/>
  <c r="E117" i="12"/>
  <c r="E109" i="12"/>
  <c r="G117" i="12"/>
  <c r="E108" i="13"/>
  <c r="P44" i="8"/>
  <c r="P32" i="8"/>
  <c r="P6" i="8"/>
  <c r="P52" i="8"/>
  <c r="P58" i="8"/>
  <c r="P50" i="8"/>
  <c r="P38" i="8"/>
  <c r="P18" i="8"/>
  <c r="P26" i="8"/>
  <c r="P54" i="8"/>
  <c r="P36" i="8"/>
  <c r="P10" i="8"/>
  <c r="P12" i="8"/>
  <c r="P30" i="8"/>
  <c r="P8" i="8"/>
  <c r="I49" i="10" l="1"/>
  <c r="I116" i="13"/>
  <c r="I115" i="13"/>
  <c r="I117" i="12"/>
  <c r="I118" i="12"/>
  <c r="I116" i="12"/>
  <c r="I119" i="12"/>
  <c r="I71" i="8"/>
  <c r="I72" i="8"/>
  <c r="I73" i="8"/>
  <c r="I55" i="10"/>
  <c r="I109" i="12"/>
  <c r="I110" i="12"/>
  <c r="I65" i="8"/>
  <c r="I108" i="13"/>
  <c r="I107" i="13"/>
  <c r="I109" i="13"/>
  <c r="N9" i="8"/>
  <c r="N12" i="8"/>
  <c r="N13" i="8"/>
  <c r="N18" i="8"/>
  <c r="N19" i="8"/>
  <c r="N6" i="8"/>
  <c r="N7" i="8"/>
  <c r="N14" i="8"/>
  <c r="N15" i="8"/>
  <c r="N10" i="8"/>
  <c r="N11" i="8"/>
  <c r="N8" i="8"/>
  <c r="D52" i="8"/>
  <c r="D26" i="8"/>
  <c r="D38" i="8"/>
  <c r="D46" i="8"/>
  <c r="D44" i="8"/>
  <c r="D54" i="8"/>
  <c r="D42" i="8"/>
  <c r="D58" i="8"/>
  <c r="D32" i="8"/>
  <c r="D28" i="8"/>
  <c r="D34" i="8"/>
  <c r="D30" i="8"/>
  <c r="D36" i="8"/>
  <c r="D48" i="8"/>
  <c r="D40" i="8"/>
  <c r="D50" i="8"/>
  <c r="D18" i="8"/>
  <c r="D12" i="8"/>
  <c r="D8" i="8"/>
  <c r="D10" i="8"/>
  <c r="D14" i="8"/>
  <c r="D6" i="8"/>
  <c r="D31" i="10"/>
  <c r="D37" i="10"/>
  <c r="D35" i="10"/>
  <c r="D33" i="10"/>
  <c r="D25" i="10"/>
  <c r="D29" i="10"/>
  <c r="D27" i="10"/>
  <c r="J42" i="2"/>
  <c r="J43" i="2"/>
  <c r="J41" i="2"/>
  <c r="D8" i="10" l="1"/>
  <c r="D10" i="10"/>
  <c r="D6" i="10"/>
  <c r="D18" i="10"/>
  <c r="D16" i="10"/>
  <c r="D14" i="10"/>
  <c r="D12" i="10"/>
  <c r="D31" i="2" l="1"/>
  <c r="D28" i="2"/>
  <c r="D33" i="2"/>
  <c r="D23" i="2"/>
  <c r="D25" i="2"/>
  <c r="D27" i="2"/>
  <c r="D17" i="2"/>
  <c r="D35" i="2"/>
  <c r="D29" i="2"/>
  <c r="D34" i="2"/>
  <c r="D30" i="2"/>
  <c r="D19" i="2"/>
  <c r="D22" i="2"/>
  <c r="D21" i="2"/>
  <c r="D32" i="2"/>
  <c r="D20" i="2"/>
  <c r="D26" i="2"/>
  <c r="D24" i="2"/>
  <c r="D18" i="2"/>
  <c r="D7" i="2"/>
  <c r="D8" i="2"/>
  <c r="D9" i="2"/>
  <c r="D10" i="2"/>
  <c r="Q22" i="2"/>
  <c r="Q29" i="2"/>
  <c r="D180" i="1"/>
  <c r="D181" i="1"/>
  <c r="C29" i="10" s="1"/>
  <c r="D182" i="1"/>
  <c r="C25" i="10" s="1"/>
  <c r="D183" i="1"/>
  <c r="D184" i="1"/>
  <c r="D185" i="1"/>
  <c r="C33" i="10" s="1"/>
  <c r="D186" i="1"/>
  <c r="C35" i="10" s="1"/>
  <c r="D187" i="1"/>
  <c r="C37" i="10" s="1"/>
  <c r="D188" i="1"/>
  <c r="D189" i="1"/>
  <c r="C31" i="10" s="1"/>
  <c r="D179" i="1"/>
  <c r="C27" i="10" s="1"/>
  <c r="D170" i="1"/>
  <c r="C8" i="10" s="1"/>
  <c r="D171" i="1"/>
  <c r="C10" i="10" s="1"/>
  <c r="D172" i="1"/>
  <c r="D173" i="1"/>
  <c r="C6" i="10" s="1"/>
  <c r="D174" i="1"/>
  <c r="C18" i="10" s="1"/>
  <c r="D175" i="1"/>
  <c r="C16" i="10" s="1"/>
  <c r="D176" i="1"/>
  <c r="C14" i="10" s="1"/>
  <c r="D169" i="1"/>
  <c r="D151" i="1"/>
  <c r="C40" i="8" s="1"/>
  <c r="D152" i="1"/>
  <c r="C48" i="8" s="1"/>
  <c r="D153" i="1"/>
  <c r="C36" i="8" s="1"/>
  <c r="D154" i="1"/>
  <c r="C30" i="8" s="1"/>
  <c r="D155" i="1"/>
  <c r="C34" i="8" s="1"/>
  <c r="D156" i="1"/>
  <c r="C28" i="8" s="1"/>
  <c r="D157" i="1"/>
  <c r="D158" i="1"/>
  <c r="C32" i="8" s="1"/>
  <c r="D159" i="1"/>
  <c r="C58" i="8" s="1"/>
  <c r="D160" i="1"/>
  <c r="C42" i="8" s="1"/>
  <c r="D161" i="1"/>
  <c r="C54" i="8" s="1"/>
  <c r="D162" i="1"/>
  <c r="C44" i="8" s="1"/>
  <c r="D163" i="1"/>
  <c r="C46" i="8" s="1"/>
  <c r="D164" i="1"/>
  <c r="C38" i="8" s="1"/>
  <c r="D165" i="1"/>
  <c r="C26" i="8" s="1"/>
  <c r="D166" i="1"/>
  <c r="C52" i="8" s="1"/>
  <c r="D150" i="1"/>
  <c r="C50" i="8" s="1"/>
  <c r="D143" i="1"/>
  <c r="C12" i="8" s="1"/>
  <c r="D144" i="1"/>
  <c r="C18" i="8" s="1"/>
  <c r="D145" i="1"/>
  <c r="C6" i="8" s="1"/>
  <c r="D146" i="1"/>
  <c r="C14" i="8" s="1"/>
  <c r="D147" i="1"/>
  <c r="C10" i="8" s="1"/>
  <c r="D142" i="1"/>
  <c r="C8" i="8" s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C54" i="13" s="1"/>
  <c r="D136" i="1"/>
  <c r="D137" i="1"/>
  <c r="D138" i="1"/>
  <c r="D139" i="1"/>
  <c r="D114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89" i="1"/>
  <c r="C6" i="13" s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C76" i="12" s="1"/>
  <c r="D78" i="1"/>
  <c r="D79" i="1"/>
  <c r="D80" i="1"/>
  <c r="D81" i="1"/>
  <c r="D82" i="1"/>
  <c r="D83" i="1"/>
  <c r="D84" i="1"/>
  <c r="D85" i="1"/>
  <c r="D86" i="1"/>
  <c r="D61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40" i="1"/>
  <c r="D33" i="1"/>
  <c r="C26" i="2" s="1"/>
  <c r="D34" i="1"/>
  <c r="C24" i="2" s="1"/>
  <c r="D35" i="1"/>
  <c r="C31" i="2" s="1"/>
  <c r="D36" i="1"/>
  <c r="D37" i="1"/>
  <c r="D27" i="1"/>
  <c r="C19" i="2" s="1"/>
  <c r="D28" i="1"/>
  <c r="C22" i="2" s="1"/>
  <c r="D29" i="1"/>
  <c r="C21" i="2" s="1"/>
  <c r="D30" i="1"/>
  <c r="D31" i="1"/>
  <c r="C32" i="2" s="1"/>
  <c r="D32" i="1"/>
  <c r="C20" i="2" s="1"/>
  <c r="D17" i="1"/>
  <c r="C28" i="2" s="1"/>
  <c r="D18" i="1"/>
  <c r="C33" i="2" s="1"/>
  <c r="D19" i="1"/>
  <c r="C23" i="2" s="1"/>
  <c r="D20" i="1"/>
  <c r="C25" i="2" s="1"/>
  <c r="D21" i="1"/>
  <c r="C27" i="2" s="1"/>
  <c r="D22" i="1"/>
  <c r="C17" i="2" s="1"/>
  <c r="D23" i="1"/>
  <c r="C35" i="2" s="1"/>
  <c r="D24" i="1"/>
  <c r="C29" i="2" s="1"/>
  <c r="D25" i="1"/>
  <c r="C34" i="2" s="1"/>
  <c r="D26" i="1"/>
  <c r="C30" i="2" s="1"/>
  <c r="D16" i="1"/>
  <c r="C18" i="2" s="1"/>
  <c r="D13" i="1"/>
  <c r="C10" i="2" s="1"/>
  <c r="D9" i="1"/>
  <c r="C7" i="2" s="1"/>
  <c r="D10" i="1"/>
  <c r="D11" i="1"/>
  <c r="C8" i="2" s="1"/>
  <c r="D12" i="1"/>
  <c r="C9" i="2" s="1"/>
  <c r="C62" i="12" l="1"/>
  <c r="C98" i="12"/>
  <c r="C72" i="12"/>
  <c r="C56" i="13"/>
  <c r="C58" i="13"/>
  <c r="C78" i="13"/>
  <c r="C88" i="12"/>
  <c r="C56" i="12"/>
  <c r="C74" i="13"/>
  <c r="C62" i="13"/>
  <c r="C68" i="13"/>
  <c r="C66" i="12"/>
  <c r="C74" i="12"/>
  <c r="C86" i="12"/>
  <c r="C84" i="12"/>
  <c r="C82" i="13"/>
  <c r="C90" i="13"/>
  <c r="C6" i="12"/>
  <c r="C58" i="12"/>
  <c r="C92" i="12"/>
  <c r="C96" i="13"/>
  <c r="C102" i="12"/>
  <c r="C64" i="12"/>
  <c r="C90" i="12"/>
  <c r="C68" i="12"/>
  <c r="C64" i="13"/>
  <c r="C86" i="13"/>
  <c r="C72" i="13"/>
  <c r="C70" i="12"/>
  <c r="C94" i="12"/>
  <c r="C80" i="12"/>
  <c r="C60" i="12"/>
  <c r="C94" i="13"/>
  <c r="C60" i="13"/>
  <c r="C84" i="13"/>
  <c r="C54" i="12"/>
  <c r="C96" i="12"/>
  <c r="C70" i="13"/>
  <c r="C88" i="13"/>
  <c r="C98" i="13"/>
  <c r="C100" i="12"/>
  <c r="C78" i="12"/>
  <c r="C82" i="12"/>
  <c r="C66" i="13"/>
  <c r="C80" i="13"/>
  <c r="C100" i="13"/>
  <c r="C92" i="13"/>
  <c r="C76" i="13"/>
  <c r="Q28" i="2"/>
  <c r="Q33" i="2"/>
  <c r="Q23" i="2"/>
  <c r="Q19" i="2"/>
  <c r="Q32" i="2"/>
  <c r="Q20" i="2"/>
  <c r="Q31" i="2"/>
  <c r="Q17" i="2"/>
  <c r="Q24" i="2"/>
  <c r="Q35" i="2"/>
  <c r="Q34" i="2"/>
  <c r="Q21" i="2"/>
  <c r="Q26" i="2"/>
  <c r="Q18" i="2"/>
  <c r="Q25" i="2"/>
  <c r="Q30" i="2"/>
  <c r="Q27" i="2"/>
  <c r="D8" i="1"/>
  <c r="D11" i="2" l="1"/>
  <c r="C11" i="2" l="1"/>
  <c r="Q9" i="2" l="1"/>
  <c r="Q11" i="2"/>
  <c r="Q7" i="2"/>
  <c r="Q10" i="2"/>
  <c r="Q8" i="2" l="1"/>
  <c r="B10" i="2" s="1"/>
  <c r="B11" i="2" l="1"/>
  <c r="B9" i="2"/>
  <c r="B8" i="2"/>
  <c r="B7" i="2"/>
  <c r="C12" i="10"/>
</calcChain>
</file>

<file path=xl/sharedStrings.xml><?xml version="1.0" encoding="utf-8"?>
<sst xmlns="http://schemas.openxmlformats.org/spreadsheetml/2006/main" count="1334" uniqueCount="397">
  <si>
    <t>PRIIMEK</t>
  </si>
  <si>
    <t>IME</t>
  </si>
  <si>
    <t>DRUŠTVO</t>
  </si>
  <si>
    <t>KATEGORIJA</t>
  </si>
  <si>
    <t>EKIPA</t>
  </si>
  <si>
    <t>SEZNAM TEKMOVALCEV</t>
  </si>
  <si>
    <t>IME IN PRIIMEK</t>
  </si>
  <si>
    <t>CICIBANI</t>
  </si>
  <si>
    <t>CICIBANKE</t>
  </si>
  <si>
    <t>SKUPAJ</t>
  </si>
  <si>
    <t>MLAJŠI DEČKI</t>
  </si>
  <si>
    <t>MLAJŠE DEKLICE</t>
  </si>
  <si>
    <t>STAREJŠI DEČKI</t>
  </si>
  <si>
    <t>STAREJŠE DEKLICE</t>
  </si>
  <si>
    <t>MLADINCI</t>
  </si>
  <si>
    <t>MLADINKE</t>
  </si>
  <si>
    <t>ČLANI</t>
  </si>
  <si>
    <t>ČLANICE</t>
  </si>
  <si>
    <t>E1</t>
  </si>
  <si>
    <t>E2</t>
  </si>
  <si>
    <t>ToF</t>
  </si>
  <si>
    <t>P</t>
  </si>
  <si>
    <t>D</t>
  </si>
  <si>
    <t>E3</t>
  </si>
  <si>
    <t>E4</t>
  </si>
  <si>
    <t>ŠT</t>
  </si>
  <si>
    <t>Dominko</t>
  </si>
  <si>
    <t>Jure</t>
  </si>
  <si>
    <t>DŠR Murska Sobota</t>
  </si>
  <si>
    <t>Cicibani (AKR)</t>
  </si>
  <si>
    <t>ŠD Partizan Renče</t>
  </si>
  <si>
    <t>Furlan</t>
  </si>
  <si>
    <t>Anže</t>
  </si>
  <si>
    <t>Komar</t>
  </si>
  <si>
    <t>Lovro</t>
  </si>
  <si>
    <t>Petrović</t>
  </si>
  <si>
    <t>Tiago</t>
  </si>
  <si>
    <t>Šinigoj Stanković</t>
  </si>
  <si>
    <t>Tai</t>
  </si>
  <si>
    <t>ŠD Šentilj</t>
  </si>
  <si>
    <t>Cicibanke (AKR)</t>
  </si>
  <si>
    <t>Šadl</t>
  </si>
  <si>
    <t>Noah</t>
  </si>
  <si>
    <t>Smerdu Domicelj</t>
  </si>
  <si>
    <t>Naja</t>
  </si>
  <si>
    <t>Ismajlovič</t>
  </si>
  <si>
    <t>Klarič</t>
  </si>
  <si>
    <t>Tara</t>
  </si>
  <si>
    <t>Kodela</t>
  </si>
  <si>
    <t>Kaja</t>
  </si>
  <si>
    <t>Kuzmič</t>
  </si>
  <si>
    <t>Tea</t>
  </si>
  <si>
    <t>Panker</t>
  </si>
  <si>
    <t>Ema</t>
  </si>
  <si>
    <t>Sabotin</t>
  </si>
  <si>
    <t>Ula</t>
  </si>
  <si>
    <t>DŠR Murska Sobota 1</t>
  </si>
  <si>
    <t>DŠR Murska Sobota 2</t>
  </si>
  <si>
    <t>Romman</t>
  </si>
  <si>
    <t>Emma</t>
  </si>
  <si>
    <t>Sedonja</t>
  </si>
  <si>
    <t>Antonela</t>
  </si>
  <si>
    <t>Vidonja</t>
  </si>
  <si>
    <t>Zelko</t>
  </si>
  <si>
    <t>Lana</t>
  </si>
  <si>
    <t>Čotar</t>
  </si>
  <si>
    <t>Isabel</t>
  </si>
  <si>
    <t>Gorjan</t>
  </si>
  <si>
    <t>Špela</t>
  </si>
  <si>
    <t>Mlečnik</t>
  </si>
  <si>
    <t>Sofija</t>
  </si>
  <si>
    <t>Pahor</t>
  </si>
  <si>
    <t>Gaja</t>
  </si>
  <si>
    <t>Thana Neila</t>
  </si>
  <si>
    <t>OBVEZNA SESTAVA 1</t>
  </si>
  <si>
    <t>OBVEZNA SESTAVA 2</t>
  </si>
  <si>
    <t>Drobež</t>
  </si>
  <si>
    <t>Živa</t>
  </si>
  <si>
    <t>Kuznetsova</t>
  </si>
  <si>
    <t>Kira</t>
  </si>
  <si>
    <t>Muhič</t>
  </si>
  <si>
    <t>Zala</t>
  </si>
  <si>
    <t>Petelinc</t>
  </si>
  <si>
    <t>Eva</t>
  </si>
  <si>
    <t>Tabaček</t>
  </si>
  <si>
    <t>ŠD Sokol Bežigrad</t>
  </si>
  <si>
    <t>Habulin</t>
  </si>
  <si>
    <t>Domen</t>
  </si>
  <si>
    <t>Radej</t>
  </si>
  <si>
    <t>Janez</t>
  </si>
  <si>
    <t>Jenko</t>
  </si>
  <si>
    <t>Jan</t>
  </si>
  <si>
    <t>Žan</t>
  </si>
  <si>
    <t>Jeraša</t>
  </si>
  <si>
    <t>Kotnik Bogataj</t>
  </si>
  <si>
    <t>Maj</t>
  </si>
  <si>
    <t>Pustovrh</t>
  </si>
  <si>
    <t>Nik</t>
  </si>
  <si>
    <t>Strojan</t>
  </si>
  <si>
    <t>Jošt</t>
  </si>
  <si>
    <t>Da Costa Fakin</t>
  </si>
  <si>
    <t>Martin</t>
  </si>
  <si>
    <t>Bon</t>
  </si>
  <si>
    <t>Massimiliano</t>
  </si>
  <si>
    <t>Herej</t>
  </si>
  <si>
    <t>Bojan</t>
  </si>
  <si>
    <t>Juretič</t>
  </si>
  <si>
    <t>Lan</t>
  </si>
  <si>
    <t>Murovec Bratina</t>
  </si>
  <si>
    <t>Repe</t>
  </si>
  <si>
    <t>Maks</t>
  </si>
  <si>
    <t>Vidić</t>
  </si>
  <si>
    <t>Rok</t>
  </si>
  <si>
    <t>Primon</t>
  </si>
  <si>
    <t>Sevnik Siladi</t>
  </si>
  <si>
    <t>Lucian</t>
  </si>
  <si>
    <t>Vilfan</t>
  </si>
  <si>
    <t>Matija</t>
  </si>
  <si>
    <t>Kavčič</t>
  </si>
  <si>
    <t>Mlajši dečki (AKR)</t>
  </si>
  <si>
    <t>Freestyle ski klub Celje</t>
  </si>
  <si>
    <t>ŠD Matrica GYM</t>
  </si>
  <si>
    <t>ŠD Narodni dom</t>
  </si>
  <si>
    <t>ŠK FlipCapris</t>
  </si>
  <si>
    <t>ŠK Salto Koper</t>
  </si>
  <si>
    <t xml:space="preserve">ŠD Partizan Renče </t>
  </si>
  <si>
    <t>Bukovec Gal</t>
  </si>
  <si>
    <t>Amy</t>
  </si>
  <si>
    <t>Hari</t>
  </si>
  <si>
    <t>Nuša</t>
  </si>
  <si>
    <t>Horvat</t>
  </si>
  <si>
    <t>Ana</t>
  </si>
  <si>
    <t>Mate Šterbenc</t>
  </si>
  <si>
    <t>Zarja</t>
  </si>
  <si>
    <t>Ariel</t>
  </si>
  <si>
    <t>Škraban</t>
  </si>
  <si>
    <t>Mija</t>
  </si>
  <si>
    <t>Cipot</t>
  </si>
  <si>
    <t>Leni</t>
  </si>
  <si>
    <t>Kavaš</t>
  </si>
  <si>
    <t>Veronika</t>
  </si>
  <si>
    <t>Kuhar Martinuzzi</t>
  </si>
  <si>
    <t>Mia</t>
  </si>
  <si>
    <t>Azirović Jankovec</t>
  </si>
  <si>
    <t>Tia</t>
  </si>
  <si>
    <t>Bektašević</t>
  </si>
  <si>
    <t>Iman</t>
  </si>
  <si>
    <t>Anja</t>
  </si>
  <si>
    <t>Kalan</t>
  </si>
  <si>
    <t>Ela</t>
  </si>
  <si>
    <t>Arčon</t>
  </si>
  <si>
    <t>Metka</t>
  </si>
  <si>
    <t>Gabrijelčič</t>
  </si>
  <si>
    <t>Greta</t>
  </si>
  <si>
    <t>Panič</t>
  </si>
  <si>
    <t>Veda</t>
  </si>
  <si>
    <t>Saksida</t>
  </si>
  <si>
    <t>Špacapan</t>
  </si>
  <si>
    <t>Lavrenčič</t>
  </si>
  <si>
    <t>Iza</t>
  </si>
  <si>
    <t>Nemec Almonte</t>
  </si>
  <si>
    <t>Yenny</t>
  </si>
  <si>
    <t>Petrovčič</t>
  </si>
  <si>
    <t>Zoe</t>
  </si>
  <si>
    <t>Tomsič</t>
  </si>
  <si>
    <t>Luna</t>
  </si>
  <si>
    <t>Uršič</t>
  </si>
  <si>
    <t>Zoja</t>
  </si>
  <si>
    <t>Mlajše deklice (AKR)</t>
  </si>
  <si>
    <t>SEŠTEVEK</t>
  </si>
  <si>
    <t>Skamen</t>
  </si>
  <si>
    <t>Urh</t>
  </si>
  <si>
    <t>Cvilak</t>
  </si>
  <si>
    <t>Mark</t>
  </si>
  <si>
    <t>Luka</t>
  </si>
  <si>
    <t>Grega</t>
  </si>
  <si>
    <t>Novljan</t>
  </si>
  <si>
    <t>Beganović</t>
  </si>
  <si>
    <t>Tian</t>
  </si>
  <si>
    <t>Kolarič</t>
  </si>
  <si>
    <t>Svit</t>
  </si>
  <si>
    <t>Širaj</t>
  </si>
  <si>
    <t>Šivic Hojker</t>
  </si>
  <si>
    <t>Andrej</t>
  </si>
  <si>
    <t>Vidmar</t>
  </si>
  <si>
    <t>Žiga</t>
  </si>
  <si>
    <t>Žmuc</t>
  </si>
  <si>
    <t>Mai</t>
  </si>
  <si>
    <t>Sebastiano</t>
  </si>
  <si>
    <t>Bremec</t>
  </si>
  <si>
    <t>Matic</t>
  </si>
  <si>
    <t>Jelen</t>
  </si>
  <si>
    <t>Gal</t>
  </si>
  <si>
    <t>Martinuč</t>
  </si>
  <si>
    <t>Emanuel</t>
  </si>
  <si>
    <t>Borković</t>
  </si>
  <si>
    <t>Val</t>
  </si>
  <si>
    <t>Tušar</t>
  </si>
  <si>
    <t>Primož</t>
  </si>
  <si>
    <t>Vergilas</t>
  </si>
  <si>
    <t>Patrik</t>
  </si>
  <si>
    <t>Hrvatin</t>
  </si>
  <si>
    <t>Tinej</t>
  </si>
  <si>
    <t>Marušič</t>
  </si>
  <si>
    <t>Stash</t>
  </si>
  <si>
    <t>Starejši dečki (AKR)</t>
  </si>
  <si>
    <t>Benko</t>
  </si>
  <si>
    <t>Brina</t>
  </si>
  <si>
    <t>Vukajč</t>
  </si>
  <si>
    <t>Buzeti</t>
  </si>
  <si>
    <t>Gomboc</t>
  </si>
  <si>
    <t>Habjanič</t>
  </si>
  <si>
    <t>Šabjan</t>
  </si>
  <si>
    <t>Iva</t>
  </si>
  <si>
    <t>Zrim</t>
  </si>
  <si>
    <t>Sara</t>
  </si>
  <si>
    <t>Nija</t>
  </si>
  <si>
    <t>Okorn</t>
  </si>
  <si>
    <t>Lara</t>
  </si>
  <si>
    <t>Osojnik Kerševan</t>
  </si>
  <si>
    <t>Manca</t>
  </si>
  <si>
    <t>Svetlič</t>
  </si>
  <si>
    <t xml:space="preserve">Alyssa </t>
  </si>
  <si>
    <t>Ušaj</t>
  </si>
  <si>
    <t>Dobrič</t>
  </si>
  <si>
    <t>Guštin</t>
  </si>
  <si>
    <t>Maja Franka</t>
  </si>
  <si>
    <t>Paškulin</t>
  </si>
  <si>
    <t>Alja</t>
  </si>
  <si>
    <t>Tepina</t>
  </si>
  <si>
    <t>Winkler</t>
  </si>
  <si>
    <t>Cajnko</t>
  </si>
  <si>
    <t>Germ</t>
  </si>
  <si>
    <t>Nastja</t>
  </si>
  <si>
    <t>Pomperger</t>
  </si>
  <si>
    <t>Lana Lara</t>
  </si>
  <si>
    <t>Dolinar</t>
  </si>
  <si>
    <t>Mei Petrovčič</t>
  </si>
  <si>
    <t>Klavdia</t>
  </si>
  <si>
    <t>Klara</t>
  </si>
  <si>
    <t>Starejše deklice (AKR)</t>
  </si>
  <si>
    <t>Hvala</t>
  </si>
  <si>
    <t>Aleks</t>
  </si>
  <si>
    <t>Lango</t>
  </si>
  <si>
    <t>Enej</t>
  </si>
  <si>
    <t>Mozetič</t>
  </si>
  <si>
    <t>Nemec</t>
  </si>
  <si>
    <t>Rupar</t>
  </si>
  <si>
    <t>Lucas</t>
  </si>
  <si>
    <t>Mladinci (AKR)</t>
  </si>
  <si>
    <t>Balažič</t>
  </si>
  <si>
    <t>Magdič</t>
  </si>
  <si>
    <t>Vika</t>
  </si>
  <si>
    <t>Fartelj</t>
  </si>
  <si>
    <t>Gyorek</t>
  </si>
  <si>
    <t>Kočar</t>
  </si>
  <si>
    <t>Lena</t>
  </si>
  <si>
    <t>Goričanec</t>
  </si>
  <si>
    <t>Podlipnik</t>
  </si>
  <si>
    <t>Ajda</t>
  </si>
  <si>
    <t>Porenta</t>
  </si>
  <si>
    <t>Pia</t>
  </si>
  <si>
    <t>Reven</t>
  </si>
  <si>
    <t>Žana</t>
  </si>
  <si>
    <t>Fabijan</t>
  </si>
  <si>
    <t>Samec</t>
  </si>
  <si>
    <t>Maruša</t>
  </si>
  <si>
    <t>Peršič</t>
  </si>
  <si>
    <t>Repovš</t>
  </si>
  <si>
    <t>Taja</t>
  </si>
  <si>
    <t>Podlogar</t>
  </si>
  <si>
    <t>Anika</t>
  </si>
  <si>
    <t>Mladinke (AKR)</t>
  </si>
  <si>
    <t>Mavec</t>
  </si>
  <si>
    <t>Nejc</t>
  </si>
  <si>
    <t>Buček</t>
  </si>
  <si>
    <t>Miha</t>
  </si>
  <si>
    <t>Kranjec</t>
  </si>
  <si>
    <t>Matej</t>
  </si>
  <si>
    <t>Zorec</t>
  </si>
  <si>
    <t>Jaka</t>
  </si>
  <si>
    <t>Cotič</t>
  </si>
  <si>
    <t>Matjaž</t>
  </si>
  <si>
    <t>Pavlica</t>
  </si>
  <si>
    <t>Nace</t>
  </si>
  <si>
    <t>Petarin</t>
  </si>
  <si>
    <t>Peter</t>
  </si>
  <si>
    <t>Člani (AKR)</t>
  </si>
  <si>
    <t>Erniša</t>
  </si>
  <si>
    <t>Rep</t>
  </si>
  <si>
    <t>Ban</t>
  </si>
  <si>
    <t>Sršen</t>
  </si>
  <si>
    <t>Soča</t>
  </si>
  <si>
    <t>Blažek</t>
  </si>
  <si>
    <t>Lucija</t>
  </si>
  <si>
    <t>Gazič</t>
  </si>
  <si>
    <t>Vidmar Gajšek</t>
  </si>
  <si>
    <t>Doroteja</t>
  </si>
  <si>
    <t>Abramič</t>
  </si>
  <si>
    <t>Kožlin</t>
  </si>
  <si>
    <t>Lukežič</t>
  </si>
  <si>
    <t>Hana</t>
  </si>
  <si>
    <t>Žvanut</t>
  </si>
  <si>
    <t>Članice (AKR)</t>
  </si>
  <si>
    <t>CICIBANI - Posamezno</t>
  </si>
  <si>
    <t>CICIBANKE - Posamezno</t>
  </si>
  <si>
    <t>MLAJŠI DEČKI - Posamezno</t>
  </si>
  <si>
    <t>MLAJŠE DEKLICE - Posamezno</t>
  </si>
  <si>
    <t>STAREJŠI DEČKI - Posamezno</t>
  </si>
  <si>
    <t>STAREJŠE DEKLICE - Posamezno</t>
  </si>
  <si>
    <t>CICIBANKE - Ekipno</t>
  </si>
  <si>
    <t>OBVEZNA</t>
  </si>
  <si>
    <t>POLJUBNA</t>
  </si>
  <si>
    <t>1.</t>
  </si>
  <si>
    <t>MLAJŠI DEČKI - Ekipno</t>
  </si>
  <si>
    <t>MLAJŠE DEKLICE - Ekipno</t>
  </si>
  <si>
    <t>OBV. SESTAVA 1</t>
  </si>
  <si>
    <t>OBV. SESTAVA 2</t>
  </si>
  <si>
    <t>STAREJŠI DEČKI - Ekipno</t>
  </si>
  <si>
    <t>STAREJŠE DEKLICE - Ekipno</t>
  </si>
  <si>
    <t>Dina</t>
  </si>
  <si>
    <t>Sestava</t>
  </si>
  <si>
    <t>HD1</t>
  </si>
  <si>
    <t>E</t>
  </si>
  <si>
    <t>TEKMOVALEC</t>
  </si>
  <si>
    <t>Maša</t>
  </si>
  <si>
    <t>Nika</t>
  </si>
  <si>
    <t>MLADINCI - Ekipno</t>
  </si>
  <si>
    <t>MLADINKE - Ekipno</t>
  </si>
  <si>
    <t>ČLANI - Ekipno</t>
  </si>
  <si>
    <t>ČLANICE - Ekipno</t>
  </si>
  <si>
    <t>Kiara Nisa</t>
  </si>
  <si>
    <t>H</t>
  </si>
  <si>
    <t>Tinea Gaia</t>
  </si>
  <si>
    <t>Pignar</t>
  </si>
  <si>
    <t>2.</t>
  </si>
  <si>
    <t>3.</t>
  </si>
  <si>
    <t>4.</t>
  </si>
  <si>
    <t>ŠD Novo Mesto</t>
  </si>
  <si>
    <t>5.</t>
  </si>
  <si>
    <t>6.</t>
  </si>
  <si>
    <t>7.</t>
  </si>
  <si>
    <t>Lev Špes</t>
  </si>
  <si>
    <t>Sara Vuk</t>
  </si>
  <si>
    <t>8.</t>
  </si>
  <si>
    <t>Patrik Nemec</t>
  </si>
  <si>
    <t>Aleks Hvala</t>
  </si>
  <si>
    <t>Lucas Marušič</t>
  </si>
  <si>
    <t>Salto Koper</t>
  </si>
  <si>
    <t>Vika Magdič</t>
  </si>
  <si>
    <t>Zala Peršič</t>
  </si>
  <si>
    <t>Klara Gyorek</t>
  </si>
  <si>
    <t>Lena Kočar</t>
  </si>
  <si>
    <t>Ajda Podlipnik</t>
  </si>
  <si>
    <t>Ema Horvat</t>
  </si>
  <si>
    <t>Luna Kočar</t>
  </si>
  <si>
    <t>Taja Repovš</t>
  </si>
  <si>
    <t>Matjaž Cotič</t>
  </si>
  <si>
    <t>Miha Buček</t>
  </si>
  <si>
    <t>Matej Kranjec</t>
  </si>
  <si>
    <t>Pia Ban</t>
  </si>
  <si>
    <t>Soča Sršen</t>
  </si>
  <si>
    <t>Lara Erniša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</si>
  <si>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</si>
  <si>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</si>
  <si>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</si>
  <si>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</si>
  <si>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</si>
  <si>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</si>
  <si>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</si>
  <si>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</si>
  <si>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</si>
  <si>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</si>
  <si>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</si>
  <si>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</si>
  <si>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</si>
  <si>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</si>
  <si>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MLADINCI - Posamezno (F)</t>
  </si>
  <si>
    <t>MLADINKE - Posamezno (F)</t>
  </si>
  <si>
    <t>ČLANI - Posamezno (F)</t>
  </si>
  <si>
    <t>ČLANICE - Posamezno (F)</t>
  </si>
  <si>
    <t>MLADINKE - Posamezno (K)</t>
  </si>
  <si>
    <t>MLADINCI - Posamezno (K)</t>
  </si>
  <si>
    <t>ČLANI - Posamezno (K)</t>
  </si>
  <si>
    <t>ČLANICE - Posamezno (K)</t>
  </si>
  <si>
    <t>Zara</t>
  </si>
  <si>
    <t>Brin</t>
  </si>
  <si>
    <t>23.</t>
  </si>
  <si>
    <t>24.</t>
  </si>
  <si>
    <t>25.</t>
  </si>
  <si>
    <t>S</t>
  </si>
  <si>
    <t>Borkovič</t>
  </si>
  <si>
    <t>Samo Trojanšek</t>
  </si>
  <si>
    <t>Bine Trojanšek</t>
  </si>
  <si>
    <t>DP VPP Murska Sobota 9.4.2022, uradni rezultati, 10.4.2022 21:35</t>
  </si>
  <si>
    <t>KVALIFIKACIJE</t>
  </si>
  <si>
    <t>FINALE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</si>
</sst>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vertical="center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protection locked="0"/>
    </xf>
    <xf numFmtId="0" fontId="20" fillId="0" borderId="0" xfId="0" applyFont="1" applyBorder="1" applyAlignment="1"/>
    <xf numFmtId="164" fontId="20" fillId="0" borderId="0" xfId="0" applyNumberFormat="1" applyFont="1" applyBorder="1" applyAlignment="1"/>
    <xf numFmtId="0" fontId="0" fillId="0" borderId="0" xfId="0" applyFont="1" applyBorder="1" applyAlignment="1" applyProtection="1">
      <protection locked="0"/>
    </xf>
    <xf numFmtId="1" fontId="20" fillId="0" borderId="0" xfId="0" applyNumberFormat="1" applyFont="1" applyBorder="1" applyAlignment="1"/>
    <xf numFmtId="0" fontId="0" fillId="0" borderId="0" xfId="0" applyBorder="1"/>
    <xf numFmtId="0" fontId="20" fillId="0" borderId="16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Alignment="1" applyProtection="1">
      <alignment vertical="center"/>
      <protection locked="0"/>
    </xf>
    <xf numFmtId="0" fontId="0" fillId="0" borderId="16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10" fillId="6" borderId="5" xfId="10" applyAlignment="1" applyProtection="1">
      <alignment vertical="center"/>
      <protection locked="0"/>
    </xf>
    <xf numFmtId="0" fontId="10" fillId="6" borderId="5" xfId="10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left" vertical="center"/>
      <protection locked="0"/>
    </xf>
    <xf numFmtId="0" fontId="20" fillId="0" borderId="2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164" fontId="20" fillId="0" borderId="21" xfId="0" applyNumberFormat="1" applyFont="1" applyBorder="1" applyAlignment="1" applyProtection="1">
      <alignment horizontal="center" vertical="center"/>
      <protection locked="0"/>
    </xf>
    <xf numFmtId="164" fontId="20" fillId="0" borderId="22" xfId="0" applyNumberFormat="1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164" fontId="20" fillId="0" borderId="23" xfId="0" applyNumberFormat="1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>
      <alignment horizontal="center" vertical="center"/>
    </xf>
    <xf numFmtId="0" fontId="19" fillId="0" borderId="22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left" vertical="center"/>
      <protection locked="0"/>
    </xf>
    <xf numFmtId="0" fontId="19" fillId="0" borderId="10" xfId="0" applyFont="1" applyBorder="1" applyAlignment="1" applyProtection="1">
      <alignment horizontal="left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164" fontId="20" fillId="0" borderId="10" xfId="0" applyNumberFormat="1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>
      <alignment horizontal="left" vertical="center"/>
    </xf>
    <xf numFmtId="0" fontId="20" fillId="0" borderId="21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1" fontId="20" fillId="0" borderId="10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/>
    </xf>
    <xf numFmtId="164" fontId="20" fillId="0" borderId="10" xfId="0" applyNumberFormat="1" applyFont="1" applyFill="1" applyBorder="1" applyAlignment="1" applyProtection="1">
      <alignment horizontal="center" vertical="center"/>
      <protection locked="0"/>
    </xf>
    <xf numFmtId="164" fontId="20" fillId="0" borderId="10" xfId="0" applyNumberFormat="1" applyFont="1" applyFill="1" applyBorder="1" applyAlignment="1">
      <alignment horizontal="center" vertical="center"/>
    </xf>
    <xf numFmtId="164" fontId="19" fillId="0" borderId="10" xfId="0" applyNumberFormat="1" applyFont="1" applyFill="1" applyBorder="1" applyAlignment="1">
      <alignment horizontal="center" vertical="center"/>
    </xf>
    <xf numFmtId="0" fontId="0" fillId="0" borderId="0" xfId="0" applyFill="1" applyProtection="1">
      <protection locked="0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0" xfId="0" applyFill="1" applyBorder="1" applyProtection="1"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19" fillId="0" borderId="0" xfId="0" applyFont="1" applyFill="1" applyAlignment="1" applyProtection="1">
      <alignment vertical="center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left" vertical="center"/>
      <protection locked="0"/>
    </xf>
    <xf numFmtId="0" fontId="24" fillId="0" borderId="0" xfId="0" applyFont="1" applyFill="1" applyBorder="1" applyAlignment="1" applyProtection="1">
      <protection locked="0"/>
    </xf>
    <xf numFmtId="0" fontId="23" fillId="0" borderId="0" xfId="0" applyFont="1" applyFill="1" applyBorder="1" applyAlignment="1" applyProtection="1"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20" fillId="0" borderId="19" xfId="0" applyFont="1" applyFill="1" applyBorder="1" applyAlignment="1">
      <alignment horizontal="center" vertical="center"/>
    </xf>
    <xf numFmtId="164" fontId="20" fillId="0" borderId="21" xfId="0" applyNumberFormat="1" applyFont="1" applyFill="1" applyBorder="1" applyAlignment="1" applyProtection="1">
      <alignment horizontal="center" vertical="center"/>
      <protection locked="0"/>
    </xf>
    <xf numFmtId="0" fontId="20" fillId="0" borderId="17" xfId="0" applyFont="1" applyFill="1" applyBorder="1" applyAlignment="1">
      <alignment horizontal="center" vertical="center"/>
    </xf>
    <xf numFmtId="164" fontId="20" fillId="0" borderId="22" xfId="0" applyNumberFormat="1" applyFont="1" applyFill="1" applyBorder="1" applyAlignment="1" applyProtection="1">
      <alignment horizontal="center" vertical="center"/>
      <protection locked="0"/>
    </xf>
    <xf numFmtId="164" fontId="20" fillId="0" borderId="23" xfId="0" applyNumberFormat="1" applyFont="1" applyFill="1" applyBorder="1" applyAlignment="1" applyProtection="1">
      <alignment horizontal="center" vertical="center"/>
      <protection locked="0"/>
    </xf>
    <xf numFmtId="0" fontId="20" fillId="0" borderId="21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21" xfId="0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 applyProtection="1">
      <alignment horizontal="center" vertical="center"/>
      <protection locked="0"/>
    </xf>
    <xf numFmtId="164" fontId="20" fillId="0" borderId="10" xfId="0" applyNumberFormat="1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1" fontId="20" fillId="0" borderId="21" xfId="0" applyNumberFormat="1" applyFont="1" applyBorder="1" applyAlignment="1">
      <alignment horizontal="center" vertical="center"/>
    </xf>
    <xf numFmtId="1" fontId="20" fillId="0" borderId="10" xfId="0" applyNumberFormat="1" applyFont="1" applyBorder="1" applyAlignment="1">
      <alignment horizontal="center" vertical="center"/>
    </xf>
    <xf numFmtId="164" fontId="20" fillId="0" borderId="0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20" fillId="0" borderId="11" xfId="0" applyFont="1" applyBorder="1" applyAlignment="1">
      <alignment vertical="center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left" vertical="center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20" fillId="0" borderId="18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19" fillId="0" borderId="13" xfId="0" applyFont="1" applyBorder="1" applyAlignment="1" applyProtection="1">
      <alignment horizontal="left" vertical="center"/>
      <protection locked="0"/>
    </xf>
    <xf numFmtId="0" fontId="20" fillId="0" borderId="11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165" fontId="20" fillId="0" borderId="21" xfId="0" applyNumberFormat="1" applyFont="1" applyBorder="1" applyAlignment="1" applyProtection="1">
      <alignment horizontal="center" vertical="center"/>
      <protection locked="0"/>
    </xf>
    <xf numFmtId="165" fontId="20" fillId="0" borderId="22" xfId="0" applyNumberFormat="1" applyFont="1" applyBorder="1" applyAlignment="1" applyProtection="1">
      <alignment horizontal="center" vertical="center"/>
      <protection locked="0"/>
    </xf>
    <xf numFmtId="165" fontId="20" fillId="0" borderId="23" xfId="0" applyNumberFormat="1" applyFont="1" applyBorder="1" applyAlignment="1" applyProtection="1">
      <alignment horizontal="center"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165" fontId="20" fillId="0" borderId="10" xfId="0" applyNumberFormat="1" applyFont="1" applyBorder="1" applyAlignment="1" applyProtection="1">
      <alignment horizontal="center" vertical="center"/>
      <protection locked="0"/>
    </xf>
    <xf numFmtId="165" fontId="20" fillId="0" borderId="13" xfId="0" applyNumberFormat="1" applyFont="1" applyBorder="1" applyAlignment="1" applyProtection="1">
      <alignment horizontal="center" vertical="center"/>
      <protection locked="0"/>
    </xf>
    <xf numFmtId="165" fontId="20" fillId="0" borderId="21" xfId="0" applyNumberFormat="1" applyFont="1" applyFill="1" applyBorder="1" applyAlignment="1" applyProtection="1">
      <alignment horizontal="center" vertical="center"/>
      <protection locked="0"/>
    </xf>
    <xf numFmtId="165" fontId="20" fillId="0" borderId="22" xfId="0" applyNumberFormat="1" applyFont="1" applyFill="1" applyBorder="1" applyAlignment="1" applyProtection="1">
      <alignment horizontal="center" vertical="center"/>
      <protection locked="0"/>
    </xf>
    <xf numFmtId="165" fontId="20" fillId="0" borderId="23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/>
    <xf numFmtId="0" fontId="16" fillId="0" borderId="14" xfId="0" applyFont="1" applyFill="1" applyBorder="1" applyAlignment="1"/>
    <xf numFmtId="0" fontId="16" fillId="0" borderId="0" xfId="0" applyFont="1" applyFill="1" applyAlignment="1"/>
    <xf numFmtId="0" fontId="20" fillId="0" borderId="22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165" fontId="20" fillId="0" borderId="10" xfId="0" applyNumberFormat="1" applyFont="1" applyFill="1" applyBorder="1" applyAlignment="1" applyProtection="1">
      <alignment horizontal="center" vertical="center"/>
      <protection locked="0"/>
    </xf>
    <xf numFmtId="165" fontId="20" fillId="0" borderId="10" xfId="0" applyNumberFormat="1" applyFont="1" applyFill="1" applyBorder="1" applyAlignment="1">
      <alignment horizontal="center" vertical="center"/>
    </xf>
    <xf numFmtId="164" fontId="20" fillId="0" borderId="10" xfId="0" applyNumberFormat="1" applyFont="1" applyBorder="1" applyAlignment="1" applyProtection="1">
      <alignment horizontal="center" vertical="center"/>
      <protection locked="0"/>
    </xf>
    <xf numFmtId="164" fontId="20" fillId="0" borderId="10" xfId="0" applyNumberFormat="1" applyFont="1" applyBorder="1" applyAlignment="1" applyProtection="1">
      <alignment horizontal="center" vertical="center"/>
      <protection locked="0"/>
    </xf>
    <xf numFmtId="0" fontId="10" fillId="6" borderId="5" xfId="10" applyAlignment="1" applyProtection="1">
      <alignment horizontal="left" vertical="center"/>
      <protection locked="0"/>
    </xf>
    <xf numFmtId="0" fontId="21" fillId="33" borderId="11" xfId="0" applyFont="1" applyFill="1" applyBorder="1" applyAlignment="1" applyProtection="1">
      <alignment horizontal="center" vertical="center"/>
      <protection locked="0"/>
    </xf>
    <xf numFmtId="0" fontId="21" fillId="33" borderId="12" xfId="0" applyFont="1" applyFill="1" applyBorder="1" applyAlignment="1" applyProtection="1">
      <alignment horizontal="center" vertical="center"/>
      <protection locked="0"/>
    </xf>
    <xf numFmtId="0" fontId="21" fillId="33" borderId="13" xfId="0" applyFont="1" applyFill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/>
      <protection locked="0"/>
    </xf>
    <xf numFmtId="0" fontId="18" fillId="0" borderId="16" xfId="0" applyFont="1" applyBorder="1" applyAlignment="1" applyProtection="1">
      <alignment horizontal="center"/>
      <protection locked="0"/>
    </xf>
    <xf numFmtId="0" fontId="18" fillId="0" borderId="15" xfId="0" applyFon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164" fontId="20" fillId="0" borderId="10" xfId="0" applyNumberFormat="1" applyFont="1" applyFill="1" applyBorder="1" applyAlignment="1" applyProtection="1">
      <alignment horizontal="center" vertical="center"/>
      <protection locked="0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Alignment="1" applyProtection="1">
      <alignment horizontal="right"/>
      <protection locked="0"/>
    </xf>
    <xf numFmtId="0" fontId="22" fillId="0" borderId="18" xfId="0" applyFont="1" applyFill="1" applyBorder="1" applyAlignment="1" applyProtection="1">
      <alignment horizontal="center" vertical="center"/>
      <protection locked="0"/>
    </xf>
    <xf numFmtId="0" fontId="22" fillId="0" borderId="16" xfId="0" applyFont="1" applyFill="1" applyBorder="1" applyAlignment="1" applyProtection="1">
      <alignment horizontal="center" vertical="center"/>
      <protection locked="0"/>
    </xf>
    <xf numFmtId="0" fontId="22" fillId="0" borderId="19" xfId="0" applyFont="1" applyFill="1" applyBorder="1" applyAlignment="1" applyProtection="1">
      <alignment horizontal="center" vertical="center"/>
      <protection locked="0"/>
    </xf>
    <xf numFmtId="0" fontId="22" fillId="0" borderId="20" xfId="0" applyFont="1" applyFill="1" applyBorder="1" applyAlignment="1" applyProtection="1">
      <alignment horizontal="center" vertical="center"/>
      <protection locked="0"/>
    </xf>
    <xf numFmtId="0" fontId="22" fillId="0" borderId="15" xfId="0" applyFont="1" applyFill="1" applyBorder="1" applyAlignment="1" applyProtection="1">
      <alignment horizontal="center" vertical="center"/>
      <protection locked="0"/>
    </xf>
    <xf numFmtId="0" fontId="22" fillId="0" borderId="17" xfId="0" applyFont="1" applyFill="1" applyBorder="1" applyAlignment="1" applyProtection="1">
      <alignment horizontal="center" vertical="center"/>
      <protection locked="0"/>
    </xf>
    <xf numFmtId="0" fontId="19" fillId="0" borderId="20" xfId="0" applyFont="1" applyFill="1" applyBorder="1" applyAlignment="1" applyProtection="1">
      <alignment horizontal="center" vertical="center"/>
      <protection locked="0"/>
    </xf>
    <xf numFmtId="0" fontId="19" fillId="0" borderId="15" xfId="0" applyFont="1" applyFill="1" applyBorder="1" applyAlignment="1" applyProtection="1">
      <alignment horizontal="center" vertical="center"/>
      <protection locked="0"/>
    </xf>
    <xf numFmtId="0" fontId="19" fillId="0" borderId="11" xfId="0" applyFont="1" applyFill="1" applyBorder="1" applyAlignment="1" applyProtection="1">
      <alignment horizontal="center" vertical="center"/>
      <protection locked="0"/>
    </xf>
    <xf numFmtId="0" fontId="19" fillId="0" borderId="12" xfId="0" applyFont="1" applyFill="1" applyBorder="1" applyAlignment="1" applyProtection="1">
      <alignment horizontal="center" vertical="center"/>
      <protection locked="0"/>
    </xf>
    <xf numFmtId="0" fontId="19" fillId="0" borderId="13" xfId="0" applyFont="1" applyFill="1" applyBorder="1" applyAlignment="1" applyProtection="1">
      <alignment horizontal="center" vertical="center"/>
      <protection locked="0"/>
    </xf>
    <xf numFmtId="0" fontId="19" fillId="0" borderId="21" xfId="0" applyFont="1" applyFill="1" applyBorder="1" applyAlignment="1" applyProtection="1">
      <alignment horizontal="center" vertical="center"/>
      <protection locked="0"/>
    </xf>
    <xf numFmtId="0" fontId="19" fillId="0" borderId="22" xfId="0" applyFont="1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20" fillId="0" borderId="10" xfId="0" applyFont="1" applyFill="1" applyBorder="1" applyAlignment="1" applyProtection="1">
      <alignment horizontal="left" vertical="center"/>
      <protection locked="0"/>
    </xf>
    <xf numFmtId="0" fontId="19" fillId="0" borderId="10" xfId="0" applyFont="1" applyFill="1" applyBorder="1" applyAlignment="1" applyProtection="1">
      <alignment horizontal="left" vertical="center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1" fontId="20" fillId="0" borderId="21" xfId="0" applyNumberFormat="1" applyFont="1" applyFill="1" applyBorder="1" applyAlignment="1">
      <alignment horizontal="center" vertical="center"/>
    </xf>
    <xf numFmtId="1" fontId="20" fillId="0" borderId="22" xfId="0" applyNumberFormat="1" applyFont="1" applyFill="1" applyBorder="1" applyAlignment="1">
      <alignment horizontal="center" vertical="center"/>
    </xf>
    <xf numFmtId="164" fontId="19" fillId="0" borderId="21" xfId="0" applyNumberFormat="1" applyFont="1" applyFill="1" applyBorder="1" applyAlignment="1" applyProtection="1">
      <alignment horizontal="center" vertical="center"/>
      <protection locked="0"/>
    </xf>
    <xf numFmtId="164" fontId="19" fillId="0" borderId="22" xfId="0" applyNumberFormat="1" applyFont="1" applyFill="1" applyBorder="1" applyAlignment="1" applyProtection="1">
      <alignment horizontal="center" vertical="center"/>
      <protection locked="0"/>
    </xf>
    <xf numFmtId="0" fontId="20" fillId="0" borderId="21" xfId="0" applyFont="1" applyFill="1" applyBorder="1" applyAlignment="1">
      <alignment horizontal="left" vertical="center"/>
    </xf>
    <xf numFmtId="0" fontId="20" fillId="0" borderId="22" xfId="0" applyFont="1" applyFill="1" applyBorder="1" applyAlignment="1">
      <alignment horizontal="left" vertical="center"/>
    </xf>
    <xf numFmtId="0" fontId="22" fillId="0" borderId="14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20" fillId="0" borderId="16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left" vertical="center"/>
    </xf>
    <xf numFmtId="0" fontId="20" fillId="0" borderId="20" xfId="0" applyFont="1" applyFill="1" applyBorder="1" applyAlignment="1">
      <alignment horizontal="left" vertical="center"/>
    </xf>
    <xf numFmtId="0" fontId="19" fillId="0" borderId="18" xfId="0" applyFont="1" applyFill="1" applyBorder="1" applyAlignment="1" applyProtection="1">
      <alignment horizontal="center" vertical="center"/>
      <protection locked="0"/>
    </xf>
    <xf numFmtId="0" fontId="19" fillId="0" borderId="16" xfId="0" applyFont="1" applyFill="1" applyBorder="1" applyAlignment="1" applyProtection="1">
      <alignment horizontal="center" vertical="center"/>
      <protection locked="0"/>
    </xf>
    <xf numFmtId="0" fontId="19" fillId="0" borderId="19" xfId="0" applyFont="1" applyFill="1" applyBorder="1" applyAlignment="1" applyProtection="1">
      <alignment horizontal="center" vertical="center"/>
      <protection locked="0"/>
    </xf>
    <xf numFmtId="0" fontId="19" fillId="0" borderId="17" xfId="0" applyFont="1" applyFill="1" applyBorder="1" applyAlignment="1" applyProtection="1">
      <alignment horizontal="center" vertical="center"/>
      <protection locked="0"/>
    </xf>
    <xf numFmtId="0" fontId="19" fillId="0" borderId="14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1" fontId="20" fillId="0" borderId="20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 applyProtection="1">
      <alignment horizontal="left" vertical="center"/>
      <protection locked="0"/>
    </xf>
    <xf numFmtId="0" fontId="20" fillId="0" borderId="13" xfId="0" applyFont="1" applyFill="1" applyBorder="1" applyAlignment="1" applyProtection="1">
      <alignment horizontal="left" vertical="center"/>
      <protection locked="0"/>
    </xf>
    <xf numFmtId="164" fontId="20" fillId="0" borderId="11" xfId="0" applyNumberFormat="1" applyFont="1" applyFill="1" applyBorder="1" applyAlignment="1" applyProtection="1">
      <alignment horizontal="center" vertical="center"/>
      <protection locked="0"/>
    </xf>
    <xf numFmtId="164" fontId="20" fillId="0" borderId="13" xfId="0" applyNumberFormat="1" applyFont="1" applyFill="1" applyBorder="1" applyAlignment="1" applyProtection="1">
      <alignment horizontal="center" vertical="center"/>
      <protection locked="0"/>
    </xf>
    <xf numFmtId="1" fontId="20" fillId="0" borderId="16" xfId="0" applyNumberFormat="1" applyFont="1" applyBorder="1" applyAlignment="1">
      <alignment horizontal="center" vertical="center"/>
    </xf>
    <xf numFmtId="1" fontId="20" fillId="0" borderId="0" xfId="0" applyNumberFormat="1" applyFont="1" applyBorder="1" applyAlignment="1">
      <alignment horizontal="center" vertical="center"/>
    </xf>
    <xf numFmtId="1" fontId="20" fillId="0" borderId="10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164" fontId="19" fillId="0" borderId="21" xfId="0" applyNumberFormat="1" applyFont="1" applyBorder="1" applyAlignment="1" applyProtection="1">
      <alignment horizontal="center" vertical="center"/>
      <protection locked="0"/>
    </xf>
    <xf numFmtId="164" fontId="19" fillId="0" borderId="22" xfId="0" applyNumberFormat="1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left" vertical="center"/>
      <protection locked="0"/>
    </xf>
    <xf numFmtId="164" fontId="20" fillId="0" borderId="10" xfId="0" applyNumberFormat="1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left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1" fontId="20" fillId="0" borderId="21" xfId="0" applyNumberFormat="1" applyFont="1" applyBorder="1" applyAlignment="1">
      <alignment horizontal="center" vertical="center"/>
    </xf>
    <xf numFmtId="1" fontId="20" fillId="0" borderId="22" xfId="0" applyNumberFormat="1" applyFont="1" applyBorder="1" applyAlignment="1">
      <alignment horizontal="center" vertical="center"/>
    </xf>
    <xf numFmtId="0" fontId="22" fillId="0" borderId="18" xfId="0" applyFont="1" applyBorder="1" applyAlignment="1" applyProtection="1">
      <alignment horizontal="center" vertical="center"/>
      <protection locked="0"/>
    </xf>
    <xf numFmtId="0" fontId="22" fillId="0" borderId="16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164" fontId="20" fillId="0" borderId="11" xfId="0" applyNumberFormat="1" applyFont="1" applyBorder="1" applyAlignment="1" applyProtection="1">
      <alignment horizontal="center" vertical="center"/>
      <protection locked="0"/>
    </xf>
    <xf numFmtId="164" fontId="20" fillId="0" borderId="13" xfId="0" applyNumberFormat="1" applyFont="1" applyBorder="1" applyAlignment="1" applyProtection="1">
      <alignment horizontal="center" vertical="center"/>
      <protection locked="0"/>
    </xf>
    <xf numFmtId="1" fontId="20" fillId="0" borderId="10" xfId="0" applyNumberFormat="1" applyFont="1" applyFill="1" applyBorder="1" applyAlignment="1">
      <alignment horizontal="center" vertical="center"/>
    </xf>
    <xf numFmtId="1" fontId="20" fillId="0" borderId="18" xfId="0" applyNumberFormat="1" applyFont="1" applyBorder="1" applyAlignment="1">
      <alignment horizontal="center" vertical="center"/>
    </xf>
    <xf numFmtId="1" fontId="20" fillId="0" borderId="20" xfId="0" applyNumberFormat="1" applyFont="1" applyBorder="1" applyAlignment="1">
      <alignment horizontal="center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1" fontId="20" fillId="0" borderId="21" xfId="0" applyNumberFormat="1" applyFont="1" applyFill="1" applyBorder="1" applyAlignment="1">
      <alignment horizontal="left" vertical="center"/>
    </xf>
    <xf numFmtId="1" fontId="20" fillId="0" borderId="22" xfId="0" applyNumberFormat="1" applyFont="1" applyFill="1" applyBorder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Tekmovalci"/>
  <dimension ref="B1:I666"/>
  <sheetViews>
    <sheetView zoomScaleNormal="100" workbookViewId="0">
      <pane ySplit="6" topLeftCell="A7" activePane="bottomLeft" state="frozen"/>
      <selection pane="bottomLeft" activeCell="B2" sqref="B2:H2"/>
    </sheetView>
  </sheetViews>
  <sheetFormatPr defaultColWidth="9.109375" defaultRowHeight="14.4" x14ac:dyDescent="0.3"/>
  <cols>
    <col min="1" max="1" width="8.6640625" style="1" customWidth="1"/>
    <col min="2" max="2" width="21.44140625" style="1" customWidth="1"/>
    <col min="3" max="3" width="19.88671875" style="1" customWidth="1"/>
    <col min="4" max="4" width="29.109375" style="1" customWidth="1"/>
    <col min="5" max="5" width="29.33203125" style="1" customWidth="1"/>
    <col min="6" max="6" width="25.6640625" style="1" customWidth="1"/>
    <col min="7" max="7" width="32.5546875" style="1" customWidth="1"/>
    <col min="8" max="16384" width="9.109375" style="1"/>
  </cols>
  <sheetData>
    <row r="1" spans="2:8" x14ac:dyDescent="0.3">
      <c r="B1" s="118"/>
      <c r="C1" s="118"/>
      <c r="D1" s="118"/>
      <c r="E1" s="118"/>
      <c r="F1" s="118"/>
      <c r="G1" s="118"/>
      <c r="H1" s="118"/>
    </row>
    <row r="2" spans="2:8" ht="24.9" customHeight="1" x14ac:dyDescent="0.3">
      <c r="B2" s="110" t="s">
        <v>5</v>
      </c>
      <c r="C2" s="111"/>
      <c r="D2" s="111"/>
      <c r="E2" s="111"/>
      <c r="F2" s="111"/>
      <c r="G2" s="111"/>
      <c r="H2" s="112"/>
    </row>
    <row r="3" spans="2:8" ht="14.4" customHeight="1" x14ac:dyDescent="0.3">
      <c r="B3" s="114"/>
      <c r="C3" s="114"/>
      <c r="D3" s="114"/>
      <c r="E3" s="114"/>
      <c r="F3" s="114"/>
      <c r="G3" s="114"/>
      <c r="H3" s="114"/>
    </row>
    <row r="4" spans="2:8" x14ac:dyDescent="0.3">
      <c r="B4" s="115"/>
      <c r="C4" s="115"/>
      <c r="D4" s="115"/>
      <c r="E4" s="115"/>
      <c r="F4" s="115"/>
      <c r="G4" s="115"/>
      <c r="H4" s="115"/>
    </row>
    <row r="5" spans="2:8" ht="18" customHeight="1" x14ac:dyDescent="0.3">
      <c r="B5" s="18" t="s">
        <v>0</v>
      </c>
      <c r="C5" s="18" t="s">
        <v>1</v>
      </c>
      <c r="D5" s="18" t="s">
        <v>6</v>
      </c>
      <c r="E5" s="18" t="s">
        <v>2</v>
      </c>
      <c r="F5" s="18" t="s">
        <v>3</v>
      </c>
      <c r="G5" s="18" t="s">
        <v>4</v>
      </c>
      <c r="H5" s="19" t="s">
        <v>25</v>
      </c>
    </row>
    <row r="6" spans="2:8" ht="18" customHeight="1" x14ac:dyDescent="0.3">
      <c r="B6" s="117"/>
      <c r="C6" s="117"/>
      <c r="D6" s="117"/>
      <c r="E6" s="117"/>
      <c r="F6" s="117"/>
      <c r="G6" s="117"/>
      <c r="H6" s="117"/>
    </row>
    <row r="7" spans="2:8" ht="18" customHeight="1" x14ac:dyDescent="0.3">
      <c r="B7" s="109" t="s">
        <v>7</v>
      </c>
      <c r="C7" s="109"/>
      <c r="D7" s="109"/>
      <c r="E7" s="109"/>
      <c r="F7" s="109"/>
      <c r="G7" s="109"/>
      <c r="H7" s="109"/>
    </row>
    <row r="8" spans="2:8" ht="18" customHeight="1" x14ac:dyDescent="0.3">
      <c r="B8" s="2" t="s">
        <v>26</v>
      </c>
      <c r="C8" s="2" t="s">
        <v>27</v>
      </c>
      <c r="D8" s="2" t="str">
        <f>_xlfn.CONCAT(C8," ",B8)</f>
        <v>Jure Dominko</v>
      </c>
      <c r="E8" s="15" t="s">
        <v>30</v>
      </c>
      <c r="F8" s="15" t="s">
        <v>29</v>
      </c>
      <c r="G8" s="2" t="s">
        <v>30</v>
      </c>
      <c r="H8" s="11"/>
    </row>
    <row r="9" spans="2:8" ht="18" customHeight="1" x14ac:dyDescent="0.3">
      <c r="B9" s="2" t="s">
        <v>31</v>
      </c>
      <c r="C9" s="2" t="s">
        <v>32</v>
      </c>
      <c r="D9" s="2" t="str">
        <f t="shared" ref="D9:D12" si="0">_xlfn.CONCAT(C9," ",B9)</f>
        <v>Anže Furlan</v>
      </c>
      <c r="E9" s="2" t="s">
        <v>30</v>
      </c>
      <c r="F9" s="2" t="s">
        <v>29</v>
      </c>
      <c r="G9" s="2" t="s">
        <v>30</v>
      </c>
      <c r="H9" s="3"/>
    </row>
    <row r="10" spans="2:8" ht="18" customHeight="1" x14ac:dyDescent="0.3">
      <c r="B10" s="2" t="s">
        <v>33</v>
      </c>
      <c r="C10" s="2" t="s">
        <v>34</v>
      </c>
      <c r="D10" s="2" t="str">
        <f t="shared" si="0"/>
        <v>Lovro Komar</v>
      </c>
      <c r="E10" s="2" t="s">
        <v>30</v>
      </c>
      <c r="F10" s="2" t="s">
        <v>29</v>
      </c>
      <c r="G10" s="2" t="s">
        <v>30</v>
      </c>
      <c r="H10" s="3"/>
    </row>
    <row r="11" spans="2:8" ht="18" customHeight="1" x14ac:dyDescent="0.3">
      <c r="B11" s="2" t="s">
        <v>35</v>
      </c>
      <c r="C11" s="2" t="s">
        <v>36</v>
      </c>
      <c r="D11" s="2" t="str">
        <f t="shared" si="0"/>
        <v>Tiago Petrović</v>
      </c>
      <c r="E11" s="2" t="s">
        <v>30</v>
      </c>
      <c r="F11" s="2" t="s">
        <v>29</v>
      </c>
      <c r="G11" s="2" t="s">
        <v>30</v>
      </c>
      <c r="H11" s="3"/>
    </row>
    <row r="12" spans="2:8" ht="18" customHeight="1" x14ac:dyDescent="0.3">
      <c r="B12" s="12" t="s">
        <v>37</v>
      </c>
      <c r="C12" s="12" t="s">
        <v>38</v>
      </c>
      <c r="D12" s="2" t="str">
        <f t="shared" si="0"/>
        <v>Tai Šinigoj Stanković</v>
      </c>
      <c r="E12" s="12" t="s">
        <v>30</v>
      </c>
      <c r="F12" s="12" t="s">
        <v>29</v>
      </c>
      <c r="G12" s="12" t="s">
        <v>30</v>
      </c>
      <c r="H12" s="3"/>
    </row>
    <row r="13" spans="2:8" ht="18" customHeight="1" x14ac:dyDescent="0.3">
      <c r="B13" s="16" t="s">
        <v>41</v>
      </c>
      <c r="C13" s="16" t="s">
        <v>42</v>
      </c>
      <c r="D13" s="2" t="str">
        <f>_xlfn.CONCAT(C13," ",B13)</f>
        <v>Noah Šadl</v>
      </c>
      <c r="E13" s="12" t="s">
        <v>28</v>
      </c>
      <c r="F13" s="12" t="s">
        <v>29</v>
      </c>
      <c r="G13" s="2"/>
      <c r="H13" s="3"/>
    </row>
    <row r="14" spans="2:8" ht="18" customHeight="1" x14ac:dyDescent="0.3">
      <c r="B14" s="113"/>
      <c r="C14" s="113"/>
      <c r="D14" s="113"/>
      <c r="E14" s="113"/>
      <c r="F14" s="113"/>
      <c r="G14" s="113"/>
      <c r="H14" s="113"/>
    </row>
    <row r="15" spans="2:8" ht="18" customHeight="1" x14ac:dyDescent="0.3">
      <c r="B15" s="109" t="s">
        <v>8</v>
      </c>
      <c r="C15" s="109"/>
      <c r="D15" s="109"/>
      <c r="E15" s="109"/>
      <c r="F15" s="109"/>
      <c r="G15" s="109"/>
      <c r="H15" s="109"/>
    </row>
    <row r="16" spans="2:8" ht="18" customHeight="1" x14ac:dyDescent="0.3">
      <c r="B16" s="15" t="s">
        <v>43</v>
      </c>
      <c r="C16" s="15" t="s">
        <v>44</v>
      </c>
      <c r="D16" s="15" t="str">
        <f>_xlfn.CONCAT(C16," ",B16)</f>
        <v>Naja Smerdu Domicelj</v>
      </c>
      <c r="E16" s="15" t="s">
        <v>39</v>
      </c>
      <c r="F16" s="17" t="s">
        <v>40</v>
      </c>
      <c r="G16" s="17"/>
      <c r="H16" s="10"/>
    </row>
    <row r="17" spans="2:9" ht="18" customHeight="1" x14ac:dyDescent="0.3">
      <c r="B17" s="2" t="s">
        <v>45</v>
      </c>
      <c r="C17" s="2" t="s">
        <v>320</v>
      </c>
      <c r="D17" s="12" t="str">
        <f t="shared" ref="D17:D37" si="1">_xlfn.CONCAT(C17," ",B17)</f>
        <v>Dina Ismajlovič</v>
      </c>
      <c r="E17" s="2" t="s">
        <v>28</v>
      </c>
      <c r="F17" s="2" t="s">
        <v>40</v>
      </c>
      <c r="G17" s="2" t="s">
        <v>56</v>
      </c>
      <c r="H17" s="11" t="s">
        <v>18</v>
      </c>
      <c r="I17"/>
    </row>
    <row r="18" spans="2:9" ht="18" customHeight="1" x14ac:dyDescent="0.3">
      <c r="B18" s="2" t="s">
        <v>46</v>
      </c>
      <c r="C18" s="2" t="s">
        <v>47</v>
      </c>
      <c r="D18" s="12" t="str">
        <f t="shared" si="1"/>
        <v>Tara Klarič</v>
      </c>
      <c r="E18" s="2" t="s">
        <v>28</v>
      </c>
      <c r="F18" s="2" t="s">
        <v>40</v>
      </c>
      <c r="G18" s="2" t="s">
        <v>56</v>
      </c>
      <c r="H18" s="11" t="s">
        <v>18</v>
      </c>
      <c r="I18"/>
    </row>
    <row r="19" spans="2:9" ht="18" customHeight="1" x14ac:dyDescent="0.3">
      <c r="B19" s="2" t="s">
        <v>48</v>
      </c>
      <c r="C19" s="2" t="s">
        <v>49</v>
      </c>
      <c r="D19" s="12" t="str">
        <f t="shared" si="1"/>
        <v>Kaja Kodela</v>
      </c>
      <c r="E19" s="2" t="s">
        <v>28</v>
      </c>
      <c r="F19" s="2" t="s">
        <v>40</v>
      </c>
      <c r="G19" s="2" t="s">
        <v>56</v>
      </c>
      <c r="H19" s="11" t="s">
        <v>18</v>
      </c>
      <c r="I19"/>
    </row>
    <row r="20" spans="2:9" ht="18" customHeight="1" x14ac:dyDescent="0.3">
      <c r="B20" s="2" t="s">
        <v>50</v>
      </c>
      <c r="C20" s="2" t="s">
        <v>51</v>
      </c>
      <c r="D20" s="12" t="str">
        <f t="shared" si="1"/>
        <v>Tea Kuzmič</v>
      </c>
      <c r="E20" s="2" t="s">
        <v>28</v>
      </c>
      <c r="F20" s="2" t="s">
        <v>40</v>
      </c>
      <c r="G20" s="2" t="s">
        <v>56</v>
      </c>
      <c r="H20" s="11" t="s">
        <v>18</v>
      </c>
      <c r="I20"/>
    </row>
    <row r="21" spans="2:9" ht="18" customHeight="1" x14ac:dyDescent="0.3">
      <c r="B21" s="2" t="s">
        <v>52</v>
      </c>
      <c r="C21" s="2" t="s">
        <v>53</v>
      </c>
      <c r="D21" s="12" t="str">
        <f t="shared" si="1"/>
        <v>Ema Panker</v>
      </c>
      <c r="E21" s="2" t="s">
        <v>28</v>
      </c>
      <c r="F21" s="2" t="s">
        <v>40</v>
      </c>
      <c r="G21" s="2" t="s">
        <v>56</v>
      </c>
      <c r="H21" s="11" t="s">
        <v>18</v>
      </c>
      <c r="I21"/>
    </row>
    <row r="22" spans="2:9" ht="18" customHeight="1" x14ac:dyDescent="0.3">
      <c r="B22" s="2" t="s">
        <v>54</v>
      </c>
      <c r="C22" s="2" t="s">
        <v>55</v>
      </c>
      <c r="D22" s="12" t="str">
        <f t="shared" si="1"/>
        <v>Ula Sabotin</v>
      </c>
      <c r="E22" s="12" t="s">
        <v>28</v>
      </c>
      <c r="F22" s="12" t="s">
        <v>40</v>
      </c>
      <c r="G22" s="2" t="s">
        <v>56</v>
      </c>
      <c r="H22" s="13" t="s">
        <v>18</v>
      </c>
      <c r="I22" s="9"/>
    </row>
    <row r="23" spans="2:9" ht="18" customHeight="1" x14ac:dyDescent="0.3">
      <c r="B23" s="2" t="s">
        <v>58</v>
      </c>
      <c r="C23" s="2" t="s">
        <v>59</v>
      </c>
      <c r="D23" s="12" t="str">
        <f t="shared" si="1"/>
        <v>Emma Romman</v>
      </c>
      <c r="E23" s="12" t="s">
        <v>28</v>
      </c>
      <c r="F23" s="12" t="s">
        <v>40</v>
      </c>
      <c r="G23" s="2" t="s">
        <v>57</v>
      </c>
      <c r="H23" s="3" t="s">
        <v>19</v>
      </c>
    </row>
    <row r="24" spans="2:9" ht="18" customHeight="1" x14ac:dyDescent="0.3">
      <c r="B24" s="2" t="s">
        <v>60</v>
      </c>
      <c r="C24" s="2" t="s">
        <v>61</v>
      </c>
      <c r="D24" s="12" t="str">
        <f t="shared" si="1"/>
        <v>Antonela Sedonja</v>
      </c>
      <c r="E24" s="12" t="s">
        <v>28</v>
      </c>
      <c r="F24" s="12" t="s">
        <v>40</v>
      </c>
      <c r="G24" s="2" t="s">
        <v>57</v>
      </c>
      <c r="H24" s="3" t="s">
        <v>19</v>
      </c>
    </row>
    <row r="25" spans="2:9" ht="18" customHeight="1" x14ac:dyDescent="0.3">
      <c r="B25" s="2" t="s">
        <v>62</v>
      </c>
      <c r="C25" s="2" t="s">
        <v>49</v>
      </c>
      <c r="D25" s="12" t="str">
        <f t="shared" si="1"/>
        <v>Kaja Vidonja</v>
      </c>
      <c r="E25" s="12" t="s">
        <v>28</v>
      </c>
      <c r="F25" s="12" t="s">
        <v>40</v>
      </c>
      <c r="G25" s="2" t="s">
        <v>57</v>
      </c>
      <c r="H25" s="3" t="s">
        <v>19</v>
      </c>
    </row>
    <row r="26" spans="2:9" ht="18" customHeight="1" x14ac:dyDescent="0.3">
      <c r="B26" s="2" t="s">
        <v>63</v>
      </c>
      <c r="C26" s="2" t="s">
        <v>64</v>
      </c>
      <c r="D26" s="12" t="str">
        <f t="shared" si="1"/>
        <v>Lana Zelko</v>
      </c>
      <c r="E26" s="12" t="s">
        <v>28</v>
      </c>
      <c r="F26" s="12" t="s">
        <v>40</v>
      </c>
      <c r="G26" s="2" t="s">
        <v>57</v>
      </c>
      <c r="H26" s="3" t="s">
        <v>19</v>
      </c>
    </row>
    <row r="27" spans="2:9" ht="18" customHeight="1" x14ac:dyDescent="0.3">
      <c r="B27" s="2" t="s">
        <v>65</v>
      </c>
      <c r="C27" s="2" t="s">
        <v>66</v>
      </c>
      <c r="D27" s="12" t="str">
        <f t="shared" si="1"/>
        <v>Isabel Čotar</v>
      </c>
      <c r="E27" s="2" t="s">
        <v>30</v>
      </c>
      <c r="F27" s="2" t="s">
        <v>40</v>
      </c>
      <c r="G27" s="2" t="s">
        <v>30</v>
      </c>
      <c r="H27" s="3"/>
    </row>
    <row r="28" spans="2:9" ht="18" customHeight="1" x14ac:dyDescent="0.3">
      <c r="B28" s="2" t="s">
        <v>26</v>
      </c>
      <c r="C28" s="2" t="s">
        <v>53</v>
      </c>
      <c r="D28" s="12" t="str">
        <f t="shared" si="1"/>
        <v>Ema Dominko</v>
      </c>
      <c r="E28" s="2" t="s">
        <v>30</v>
      </c>
      <c r="F28" s="2" t="s">
        <v>40</v>
      </c>
      <c r="G28" s="2" t="s">
        <v>30</v>
      </c>
      <c r="H28" s="3"/>
    </row>
    <row r="29" spans="2:9" ht="18" customHeight="1" x14ac:dyDescent="0.3">
      <c r="B29" s="2" t="s">
        <v>67</v>
      </c>
      <c r="C29" s="2" t="s">
        <v>68</v>
      </c>
      <c r="D29" s="12" t="str">
        <f t="shared" si="1"/>
        <v>Špela Gorjan</v>
      </c>
      <c r="E29" s="2" t="s">
        <v>30</v>
      </c>
      <c r="F29" s="2" t="s">
        <v>40</v>
      </c>
      <c r="G29" s="2" t="s">
        <v>30</v>
      </c>
      <c r="H29" s="3"/>
    </row>
    <row r="30" spans="2:9" ht="18" customHeight="1" x14ac:dyDescent="0.3">
      <c r="B30" s="2" t="s">
        <v>69</v>
      </c>
      <c r="C30" s="2" t="s">
        <v>70</v>
      </c>
      <c r="D30" s="12" t="str">
        <f t="shared" si="1"/>
        <v>Sofija Mlečnik</v>
      </c>
      <c r="E30" s="2" t="s">
        <v>30</v>
      </c>
      <c r="F30" s="2" t="s">
        <v>40</v>
      </c>
      <c r="G30" s="2" t="s">
        <v>30</v>
      </c>
      <c r="H30" s="3"/>
    </row>
    <row r="31" spans="2:9" ht="18" customHeight="1" x14ac:dyDescent="0.3">
      <c r="B31" s="2" t="s">
        <v>71</v>
      </c>
      <c r="C31" s="2" t="s">
        <v>72</v>
      </c>
      <c r="D31" s="12" t="str">
        <f t="shared" si="1"/>
        <v>Gaja Pahor</v>
      </c>
      <c r="E31" s="2" t="s">
        <v>30</v>
      </c>
      <c r="F31" s="2" t="s">
        <v>40</v>
      </c>
      <c r="G31" s="2" t="s">
        <v>30</v>
      </c>
      <c r="H31" s="3"/>
    </row>
    <row r="32" spans="2:9" ht="18" customHeight="1" x14ac:dyDescent="0.3">
      <c r="B32" s="2" t="s">
        <v>35</v>
      </c>
      <c r="C32" s="2" t="s">
        <v>73</v>
      </c>
      <c r="D32" s="12" t="str">
        <f t="shared" si="1"/>
        <v>Thana Neila Petrović</v>
      </c>
      <c r="E32" s="12" t="s">
        <v>30</v>
      </c>
      <c r="F32" s="12" t="s">
        <v>40</v>
      </c>
      <c r="G32" s="2" t="s">
        <v>30</v>
      </c>
      <c r="H32" s="3"/>
    </row>
    <row r="33" spans="2:8" ht="18" customHeight="1" x14ac:dyDescent="0.3">
      <c r="B33" s="2" t="s">
        <v>76</v>
      </c>
      <c r="C33" s="2" t="s">
        <v>77</v>
      </c>
      <c r="D33" s="12" t="str">
        <f t="shared" si="1"/>
        <v>Živa Drobež</v>
      </c>
      <c r="E33" s="2" t="s">
        <v>85</v>
      </c>
      <c r="F33" s="12" t="s">
        <v>40</v>
      </c>
      <c r="G33" s="2" t="s">
        <v>85</v>
      </c>
      <c r="H33" s="3"/>
    </row>
    <row r="34" spans="2:8" ht="18" customHeight="1" x14ac:dyDescent="0.3">
      <c r="B34" s="2" t="s">
        <v>78</v>
      </c>
      <c r="C34" s="2" t="s">
        <v>79</v>
      </c>
      <c r="D34" s="12" t="str">
        <f t="shared" si="1"/>
        <v>Kira Kuznetsova</v>
      </c>
      <c r="E34" s="2" t="s">
        <v>85</v>
      </c>
      <c r="F34" s="12" t="s">
        <v>40</v>
      </c>
      <c r="G34" s="2" t="s">
        <v>85</v>
      </c>
      <c r="H34" s="3"/>
    </row>
    <row r="35" spans="2:8" ht="18" customHeight="1" x14ac:dyDescent="0.3">
      <c r="B35" s="2" t="s">
        <v>80</v>
      </c>
      <c r="C35" s="2" t="s">
        <v>81</v>
      </c>
      <c r="D35" s="12" t="str">
        <f t="shared" si="1"/>
        <v>Zala Muhič</v>
      </c>
      <c r="E35" s="2" t="s">
        <v>85</v>
      </c>
      <c r="F35" s="12" t="s">
        <v>40</v>
      </c>
      <c r="G35" s="2" t="s">
        <v>85</v>
      </c>
      <c r="H35" s="3"/>
    </row>
    <row r="36" spans="2:8" ht="18" customHeight="1" x14ac:dyDescent="0.3">
      <c r="B36" s="2" t="s">
        <v>82</v>
      </c>
      <c r="C36" s="2" t="s">
        <v>83</v>
      </c>
      <c r="D36" s="12" t="str">
        <f t="shared" si="1"/>
        <v>Eva Petelinc</v>
      </c>
      <c r="E36" s="2" t="s">
        <v>85</v>
      </c>
      <c r="F36" s="12" t="s">
        <v>40</v>
      </c>
      <c r="G36" s="2" t="s">
        <v>85</v>
      </c>
      <c r="H36" s="3"/>
    </row>
    <row r="37" spans="2:8" ht="18" customHeight="1" x14ac:dyDescent="0.3">
      <c r="B37" s="2" t="s">
        <v>84</v>
      </c>
      <c r="C37" s="2" t="s">
        <v>53</v>
      </c>
      <c r="D37" s="12" t="str">
        <f t="shared" si="1"/>
        <v>Ema Tabaček</v>
      </c>
      <c r="E37" s="2" t="s">
        <v>85</v>
      </c>
      <c r="F37" s="12" t="s">
        <v>40</v>
      </c>
      <c r="G37" s="2" t="s">
        <v>85</v>
      </c>
      <c r="H37" s="3"/>
    </row>
    <row r="38" spans="2:8" ht="18" customHeight="1" x14ac:dyDescent="0.3">
      <c r="B38" s="119"/>
      <c r="C38" s="119"/>
      <c r="D38" s="119"/>
      <c r="E38" s="119"/>
      <c r="F38" s="119"/>
      <c r="G38" s="119"/>
      <c r="H38" s="119"/>
    </row>
    <row r="39" spans="2:8" ht="18" customHeight="1" x14ac:dyDescent="0.3">
      <c r="B39" s="109" t="s">
        <v>10</v>
      </c>
      <c r="C39" s="109"/>
      <c r="D39" s="109"/>
      <c r="E39" s="109"/>
      <c r="F39" s="109"/>
      <c r="G39" s="109"/>
      <c r="H39" s="109"/>
    </row>
    <row r="40" spans="2:8" ht="18" customHeight="1" x14ac:dyDescent="0.3">
      <c r="B40" s="2" t="s">
        <v>86</v>
      </c>
      <c r="C40" s="2" t="s">
        <v>87</v>
      </c>
      <c r="D40" s="2" t="str">
        <f>_xlfn.CONCAT(C40," ",B40)</f>
        <v>Domen Habulin</v>
      </c>
      <c r="E40" s="15" t="s">
        <v>28</v>
      </c>
      <c r="F40" s="2" t="s">
        <v>119</v>
      </c>
      <c r="G40" s="2"/>
      <c r="H40" s="3"/>
    </row>
    <row r="41" spans="2:8" ht="18" customHeight="1" x14ac:dyDescent="0.3">
      <c r="B41" s="2" t="s">
        <v>88</v>
      </c>
      <c r="C41" s="2" t="s">
        <v>89</v>
      </c>
      <c r="D41" s="2" t="str">
        <f t="shared" ref="D41:D58" si="2">_xlfn.CONCAT(C41," ",B41)</f>
        <v>Janez Radej</v>
      </c>
      <c r="E41" s="2" t="s">
        <v>120</v>
      </c>
      <c r="F41" s="2" t="s">
        <v>119</v>
      </c>
      <c r="G41" s="2"/>
      <c r="H41" s="3"/>
    </row>
    <row r="42" spans="2:8" ht="18" customHeight="1" x14ac:dyDescent="0.3">
      <c r="B42" s="2" t="s">
        <v>90</v>
      </c>
      <c r="C42" s="2" t="s">
        <v>91</v>
      </c>
      <c r="D42" s="2" t="str">
        <f t="shared" si="2"/>
        <v>Jan Jenko</v>
      </c>
      <c r="E42" s="2" t="s">
        <v>121</v>
      </c>
      <c r="F42" s="2" t="s">
        <v>119</v>
      </c>
      <c r="G42" s="2" t="s">
        <v>121</v>
      </c>
      <c r="H42" s="3"/>
    </row>
    <row r="43" spans="2:8" ht="18" customHeight="1" x14ac:dyDescent="0.3">
      <c r="B43" s="2" t="s">
        <v>90</v>
      </c>
      <c r="C43" s="2" t="s">
        <v>92</v>
      </c>
      <c r="D43" s="2" t="str">
        <f t="shared" si="2"/>
        <v>Žan Jenko</v>
      </c>
      <c r="E43" s="2" t="s">
        <v>121</v>
      </c>
      <c r="F43" s="2" t="s">
        <v>119</v>
      </c>
      <c r="G43" s="2" t="s">
        <v>121</v>
      </c>
      <c r="H43" s="3"/>
    </row>
    <row r="44" spans="2:8" ht="18" customHeight="1" x14ac:dyDescent="0.3">
      <c r="B44" s="2" t="s">
        <v>93</v>
      </c>
      <c r="C44" s="2" t="s">
        <v>34</v>
      </c>
      <c r="D44" s="2" t="str">
        <f t="shared" si="2"/>
        <v>Lovro Jeraša</v>
      </c>
      <c r="E44" s="2" t="s">
        <v>121</v>
      </c>
      <c r="F44" s="2" t="s">
        <v>119</v>
      </c>
      <c r="G44" s="2" t="s">
        <v>121</v>
      </c>
      <c r="H44" s="3"/>
    </row>
    <row r="45" spans="2:8" ht="18" customHeight="1" x14ac:dyDescent="0.3">
      <c r="B45" s="2" t="s">
        <v>94</v>
      </c>
      <c r="C45" s="2" t="s">
        <v>95</v>
      </c>
      <c r="D45" s="2" t="str">
        <f t="shared" si="2"/>
        <v>Maj Kotnik Bogataj</v>
      </c>
      <c r="E45" s="2" t="s">
        <v>121</v>
      </c>
      <c r="F45" s="2" t="s">
        <v>119</v>
      </c>
      <c r="G45" s="2" t="s">
        <v>121</v>
      </c>
      <c r="H45" s="3"/>
    </row>
    <row r="46" spans="2:8" ht="18" customHeight="1" x14ac:dyDescent="0.3">
      <c r="B46" s="2" t="s">
        <v>96</v>
      </c>
      <c r="C46" s="2" t="s">
        <v>97</v>
      </c>
      <c r="D46" s="2" t="str">
        <f t="shared" si="2"/>
        <v>Nik Pustovrh</v>
      </c>
      <c r="E46" s="2" t="s">
        <v>121</v>
      </c>
      <c r="F46" s="2" t="s">
        <v>119</v>
      </c>
      <c r="G46" s="2" t="s">
        <v>121</v>
      </c>
      <c r="H46" s="3"/>
    </row>
    <row r="47" spans="2:8" ht="18" customHeight="1" x14ac:dyDescent="0.3">
      <c r="B47" s="2" t="s">
        <v>98</v>
      </c>
      <c r="C47" s="2" t="s">
        <v>99</v>
      </c>
      <c r="D47" s="2" t="str">
        <f t="shared" si="2"/>
        <v>Jošt Strojan</v>
      </c>
      <c r="E47" s="2" t="s">
        <v>121</v>
      </c>
      <c r="F47" s="2" t="s">
        <v>119</v>
      </c>
      <c r="G47" s="2" t="s">
        <v>121</v>
      </c>
      <c r="H47" s="3"/>
    </row>
    <row r="48" spans="2:8" ht="18" customHeight="1" x14ac:dyDescent="0.3">
      <c r="B48" s="2" t="s">
        <v>100</v>
      </c>
      <c r="C48" s="2" t="s">
        <v>101</v>
      </c>
      <c r="D48" s="2" t="str">
        <f t="shared" si="2"/>
        <v>Martin Da Costa Fakin</v>
      </c>
      <c r="E48" s="12" t="s">
        <v>122</v>
      </c>
      <c r="F48" s="2" t="s">
        <v>119</v>
      </c>
      <c r="G48" s="2"/>
      <c r="H48" s="3"/>
    </row>
    <row r="49" spans="2:8" ht="18" customHeight="1" x14ac:dyDescent="0.3">
      <c r="B49" s="2" t="s">
        <v>102</v>
      </c>
      <c r="C49" s="2" t="s">
        <v>103</v>
      </c>
      <c r="D49" s="2" t="str">
        <f t="shared" si="2"/>
        <v>Massimiliano Bon</v>
      </c>
      <c r="E49" s="2" t="s">
        <v>30</v>
      </c>
      <c r="F49" s="2" t="s">
        <v>119</v>
      </c>
      <c r="G49" s="2" t="s">
        <v>125</v>
      </c>
      <c r="H49" s="3"/>
    </row>
    <row r="50" spans="2:8" ht="18" customHeight="1" x14ac:dyDescent="0.3">
      <c r="B50" s="2" t="s">
        <v>104</v>
      </c>
      <c r="C50" s="2" t="s">
        <v>105</v>
      </c>
      <c r="D50" s="2" t="str">
        <f t="shared" si="2"/>
        <v>Bojan Herej</v>
      </c>
      <c r="E50" s="2" t="s">
        <v>30</v>
      </c>
      <c r="F50" s="2" t="s">
        <v>119</v>
      </c>
      <c r="G50" s="2" t="s">
        <v>125</v>
      </c>
      <c r="H50" s="3"/>
    </row>
    <row r="51" spans="2:8" ht="18" customHeight="1" x14ac:dyDescent="0.3">
      <c r="B51" s="2" t="s">
        <v>106</v>
      </c>
      <c r="C51" s="2" t="s">
        <v>107</v>
      </c>
      <c r="D51" s="2" t="str">
        <f t="shared" si="2"/>
        <v>Lan Juretič</v>
      </c>
      <c r="E51" s="2" t="s">
        <v>30</v>
      </c>
      <c r="F51" s="2" t="s">
        <v>119</v>
      </c>
      <c r="G51" s="2" t="s">
        <v>125</v>
      </c>
      <c r="H51" s="3"/>
    </row>
    <row r="52" spans="2:8" ht="18" customHeight="1" x14ac:dyDescent="0.3">
      <c r="B52" s="2" t="s">
        <v>108</v>
      </c>
      <c r="C52" s="2" t="s">
        <v>101</v>
      </c>
      <c r="D52" s="2" t="str">
        <f t="shared" si="2"/>
        <v>Martin Murovec Bratina</v>
      </c>
      <c r="E52" s="2" t="s">
        <v>30</v>
      </c>
      <c r="F52" s="2" t="s">
        <v>119</v>
      </c>
      <c r="G52" s="2" t="s">
        <v>125</v>
      </c>
      <c r="H52" s="3"/>
    </row>
    <row r="53" spans="2:8" ht="18" customHeight="1" x14ac:dyDescent="0.3">
      <c r="B53" s="2" t="s">
        <v>109</v>
      </c>
      <c r="C53" s="2" t="s">
        <v>110</v>
      </c>
      <c r="D53" s="2" t="str">
        <f t="shared" si="2"/>
        <v>Maks Repe</v>
      </c>
      <c r="E53" s="2" t="s">
        <v>30</v>
      </c>
      <c r="F53" s="2" t="s">
        <v>119</v>
      </c>
      <c r="G53" s="2" t="s">
        <v>125</v>
      </c>
      <c r="H53" s="3"/>
    </row>
    <row r="54" spans="2:8" ht="18" customHeight="1" x14ac:dyDescent="0.3">
      <c r="B54" s="2" t="s">
        <v>111</v>
      </c>
      <c r="C54" s="2" t="s">
        <v>112</v>
      </c>
      <c r="D54" s="2" t="str">
        <f t="shared" si="2"/>
        <v>Rok Vidić</v>
      </c>
      <c r="E54" s="12" t="s">
        <v>30</v>
      </c>
      <c r="F54" s="2" t="s">
        <v>119</v>
      </c>
      <c r="G54" s="2" t="s">
        <v>125</v>
      </c>
      <c r="H54" s="3"/>
    </row>
    <row r="55" spans="2:8" ht="18" customHeight="1" x14ac:dyDescent="0.3">
      <c r="B55" s="2" t="s">
        <v>113</v>
      </c>
      <c r="C55" s="2" t="s">
        <v>34</v>
      </c>
      <c r="D55" s="2" t="str">
        <f t="shared" si="2"/>
        <v>Lovro Primon</v>
      </c>
      <c r="E55" s="12" t="s">
        <v>85</v>
      </c>
      <c r="F55" s="2" t="s">
        <v>119</v>
      </c>
      <c r="G55" s="2"/>
      <c r="H55" s="3"/>
    </row>
    <row r="56" spans="2:8" ht="18" customHeight="1" x14ac:dyDescent="0.3">
      <c r="B56" s="2" t="s">
        <v>114</v>
      </c>
      <c r="C56" s="2" t="s">
        <v>115</v>
      </c>
      <c r="D56" s="2" t="str">
        <f t="shared" si="2"/>
        <v>Lucian Sevnik Siladi</v>
      </c>
      <c r="E56" s="12" t="s">
        <v>123</v>
      </c>
      <c r="F56" s="2" t="s">
        <v>119</v>
      </c>
      <c r="G56" s="2"/>
      <c r="H56" s="3"/>
    </row>
    <row r="57" spans="2:8" ht="18" customHeight="1" x14ac:dyDescent="0.3">
      <c r="B57" s="2" t="s">
        <v>116</v>
      </c>
      <c r="C57" s="2" t="s">
        <v>117</v>
      </c>
      <c r="D57" s="2" t="str">
        <f t="shared" si="2"/>
        <v>Matija Vilfan</v>
      </c>
      <c r="E57" s="12" t="s">
        <v>123</v>
      </c>
      <c r="F57" s="2" t="s">
        <v>119</v>
      </c>
      <c r="G57" s="2"/>
      <c r="H57" s="3"/>
    </row>
    <row r="58" spans="2:8" ht="18" customHeight="1" x14ac:dyDescent="0.3">
      <c r="B58" s="2" t="s">
        <v>118</v>
      </c>
      <c r="C58" s="2" t="s">
        <v>91</v>
      </c>
      <c r="D58" s="2" t="str">
        <f t="shared" si="2"/>
        <v>Jan Kavčič</v>
      </c>
      <c r="E58" s="12" t="s">
        <v>124</v>
      </c>
      <c r="F58" s="2" t="s">
        <v>119</v>
      </c>
      <c r="G58" s="2"/>
      <c r="H58" s="3"/>
    </row>
    <row r="59" spans="2:8" ht="18" customHeight="1" x14ac:dyDescent="0.3">
      <c r="B59" s="116"/>
      <c r="C59" s="116"/>
      <c r="D59" s="116"/>
      <c r="E59" s="116"/>
      <c r="F59" s="116"/>
      <c r="G59" s="116"/>
      <c r="H59" s="116"/>
    </row>
    <row r="60" spans="2:8" ht="18" customHeight="1" x14ac:dyDescent="0.3">
      <c r="B60" s="109" t="s">
        <v>11</v>
      </c>
      <c r="C60" s="109"/>
      <c r="D60" s="109"/>
      <c r="E60" s="109"/>
      <c r="F60" s="109"/>
      <c r="G60" s="109"/>
      <c r="H60" s="109"/>
    </row>
    <row r="61" spans="2:8" ht="18" customHeight="1" x14ac:dyDescent="0.3">
      <c r="B61" s="2" t="s">
        <v>126</v>
      </c>
      <c r="C61" s="2" t="s">
        <v>127</v>
      </c>
      <c r="D61" s="2" t="str">
        <f>_xlfn.CONCAT(C61," ",B61)</f>
        <v>Amy Bukovec Gal</v>
      </c>
      <c r="E61" s="15" t="s">
        <v>28</v>
      </c>
      <c r="F61" s="16" t="s">
        <v>168</v>
      </c>
      <c r="G61" s="12" t="s">
        <v>56</v>
      </c>
      <c r="H61" s="3" t="s">
        <v>18</v>
      </c>
    </row>
    <row r="62" spans="2:8" ht="18" customHeight="1" x14ac:dyDescent="0.3">
      <c r="B62" s="2" t="s">
        <v>128</v>
      </c>
      <c r="C62" s="2" t="s">
        <v>129</v>
      </c>
      <c r="D62" s="2" t="str">
        <f t="shared" ref="D62:D86" si="3">_xlfn.CONCAT(C62," ",B62)</f>
        <v>Nuša Hari</v>
      </c>
      <c r="E62" s="12" t="s">
        <v>28</v>
      </c>
      <c r="F62" s="16" t="s">
        <v>168</v>
      </c>
      <c r="G62" s="12" t="s">
        <v>56</v>
      </c>
      <c r="H62" s="3" t="s">
        <v>18</v>
      </c>
    </row>
    <row r="63" spans="2:8" ht="18" customHeight="1" x14ac:dyDescent="0.3">
      <c r="B63" s="2" t="s">
        <v>130</v>
      </c>
      <c r="C63" s="2" t="s">
        <v>131</v>
      </c>
      <c r="D63" s="2" t="str">
        <f t="shared" si="3"/>
        <v>Ana Horvat</v>
      </c>
      <c r="E63" s="12" t="s">
        <v>28</v>
      </c>
      <c r="F63" s="16" t="s">
        <v>168</v>
      </c>
      <c r="G63" s="12" t="s">
        <v>56</v>
      </c>
      <c r="H63" s="3" t="s">
        <v>18</v>
      </c>
    </row>
    <row r="64" spans="2:8" s="52" customFormat="1" ht="18" customHeight="1" x14ac:dyDescent="0.3">
      <c r="B64" s="72" t="s">
        <v>137</v>
      </c>
      <c r="C64" s="72" t="s">
        <v>138</v>
      </c>
      <c r="D64" s="72" t="str">
        <f t="shared" si="3"/>
        <v>Leni Cipot</v>
      </c>
      <c r="E64" s="16" t="s">
        <v>28</v>
      </c>
      <c r="F64" s="16" t="s">
        <v>168</v>
      </c>
      <c r="G64" s="16" t="s">
        <v>56</v>
      </c>
      <c r="H64" s="73" t="s">
        <v>18</v>
      </c>
    </row>
    <row r="65" spans="2:8" ht="18" customHeight="1" x14ac:dyDescent="0.3">
      <c r="B65" s="2" t="s">
        <v>41</v>
      </c>
      <c r="C65" s="2" t="s">
        <v>134</v>
      </c>
      <c r="D65" s="2" t="str">
        <f t="shared" si="3"/>
        <v>Ariel Šadl</v>
      </c>
      <c r="E65" s="12" t="s">
        <v>28</v>
      </c>
      <c r="F65" s="16" t="s">
        <v>168</v>
      </c>
      <c r="G65" s="12" t="s">
        <v>56</v>
      </c>
      <c r="H65" s="3" t="s">
        <v>18</v>
      </c>
    </row>
    <row r="66" spans="2:8" ht="18" customHeight="1" x14ac:dyDescent="0.3">
      <c r="B66" s="2" t="s">
        <v>135</v>
      </c>
      <c r="C66" s="2" t="s">
        <v>136</v>
      </c>
      <c r="D66" s="2" t="str">
        <f t="shared" si="3"/>
        <v>Mija Škraban</v>
      </c>
      <c r="E66" s="12" t="s">
        <v>28</v>
      </c>
      <c r="F66" s="16" t="s">
        <v>168</v>
      </c>
      <c r="G66" s="12" t="s">
        <v>56</v>
      </c>
      <c r="H66" s="3" t="s">
        <v>18</v>
      </c>
    </row>
    <row r="67" spans="2:8" s="52" customFormat="1" ht="18" customHeight="1" x14ac:dyDescent="0.3">
      <c r="B67" s="72" t="s">
        <v>132</v>
      </c>
      <c r="C67" s="72" t="s">
        <v>133</v>
      </c>
      <c r="D67" s="72" t="str">
        <f t="shared" si="3"/>
        <v>Zarja Mate Šterbenc</v>
      </c>
      <c r="E67" s="16" t="s">
        <v>28</v>
      </c>
      <c r="F67" s="16" t="s">
        <v>168</v>
      </c>
      <c r="G67" s="16" t="s">
        <v>57</v>
      </c>
      <c r="H67" s="73" t="s">
        <v>19</v>
      </c>
    </row>
    <row r="68" spans="2:8" ht="18" customHeight="1" x14ac:dyDescent="0.3">
      <c r="B68" s="2" t="s">
        <v>45</v>
      </c>
      <c r="C68" s="2" t="s">
        <v>301</v>
      </c>
      <c r="D68" s="2" t="str">
        <f t="shared" si="3"/>
        <v>Hana Ismajlovič</v>
      </c>
      <c r="E68" s="12" t="s">
        <v>28</v>
      </c>
      <c r="F68" s="16" t="s">
        <v>168</v>
      </c>
      <c r="G68" s="2" t="s">
        <v>57</v>
      </c>
      <c r="H68" s="3" t="s">
        <v>19</v>
      </c>
    </row>
    <row r="69" spans="2:8" ht="18" customHeight="1" x14ac:dyDescent="0.3">
      <c r="B69" s="2" t="s">
        <v>139</v>
      </c>
      <c r="C69" s="2" t="s">
        <v>140</v>
      </c>
      <c r="D69" s="2" t="str">
        <f t="shared" si="3"/>
        <v>Veronika Kavaš</v>
      </c>
      <c r="E69" s="12" t="s">
        <v>28</v>
      </c>
      <c r="F69" s="16" t="s">
        <v>168</v>
      </c>
      <c r="G69" s="2" t="s">
        <v>57</v>
      </c>
      <c r="H69" s="3" t="s">
        <v>19</v>
      </c>
    </row>
    <row r="70" spans="2:8" ht="18" customHeight="1" x14ac:dyDescent="0.3">
      <c r="B70" s="2" t="s">
        <v>141</v>
      </c>
      <c r="C70" s="2" t="s">
        <v>142</v>
      </c>
      <c r="D70" s="2" t="str">
        <f t="shared" si="3"/>
        <v>Mia Kuhar Martinuzzi</v>
      </c>
      <c r="E70" s="12" t="s">
        <v>28</v>
      </c>
      <c r="F70" s="16" t="s">
        <v>168</v>
      </c>
      <c r="G70" s="2" t="s">
        <v>57</v>
      </c>
      <c r="H70" s="3" t="s">
        <v>19</v>
      </c>
    </row>
    <row r="71" spans="2:8" ht="18" customHeight="1" x14ac:dyDescent="0.3">
      <c r="B71" s="2" t="s">
        <v>54</v>
      </c>
      <c r="C71" s="2" t="s">
        <v>385</v>
      </c>
      <c r="D71" s="2" t="str">
        <f t="shared" si="3"/>
        <v>Zara Sabotin</v>
      </c>
      <c r="E71" s="12" t="s">
        <v>28</v>
      </c>
      <c r="F71" s="16" t="s">
        <v>168</v>
      </c>
      <c r="G71" s="2" t="s">
        <v>57</v>
      </c>
      <c r="H71" s="3" t="s">
        <v>19</v>
      </c>
    </row>
    <row r="72" spans="2:8" ht="18" customHeight="1" x14ac:dyDescent="0.3">
      <c r="B72" s="2" t="s">
        <v>143</v>
      </c>
      <c r="C72" s="2" t="s">
        <v>144</v>
      </c>
      <c r="D72" s="2" t="str">
        <f t="shared" si="3"/>
        <v>Tia Azirović Jankovec</v>
      </c>
      <c r="E72" s="12" t="s">
        <v>121</v>
      </c>
      <c r="F72" s="16" t="s">
        <v>168</v>
      </c>
      <c r="G72" s="16" t="s">
        <v>121</v>
      </c>
      <c r="H72" s="3"/>
    </row>
    <row r="73" spans="2:8" ht="18" customHeight="1" x14ac:dyDescent="0.3">
      <c r="B73" s="2" t="s">
        <v>145</v>
      </c>
      <c r="C73" s="2" t="s">
        <v>146</v>
      </c>
      <c r="D73" s="2" t="str">
        <f t="shared" si="3"/>
        <v>Iman Bektašević</v>
      </c>
      <c r="E73" s="12" t="s">
        <v>121</v>
      </c>
      <c r="F73" s="16" t="s">
        <v>168</v>
      </c>
      <c r="G73" s="16" t="s">
        <v>121</v>
      </c>
      <c r="H73" s="3"/>
    </row>
    <row r="74" spans="2:8" ht="18" customHeight="1" x14ac:dyDescent="0.3">
      <c r="B74" s="2" t="s">
        <v>90</v>
      </c>
      <c r="C74" s="2" t="s">
        <v>147</v>
      </c>
      <c r="D74" s="2" t="str">
        <f t="shared" si="3"/>
        <v>Anja Jenko</v>
      </c>
      <c r="E74" s="12" t="s">
        <v>121</v>
      </c>
      <c r="F74" s="16" t="s">
        <v>168</v>
      </c>
      <c r="G74" s="16" t="s">
        <v>121</v>
      </c>
      <c r="H74" s="3"/>
    </row>
    <row r="75" spans="2:8" ht="18" customHeight="1" x14ac:dyDescent="0.3">
      <c r="B75" s="2" t="s">
        <v>148</v>
      </c>
      <c r="C75" s="2" t="s">
        <v>149</v>
      </c>
      <c r="D75" s="2" t="str">
        <f t="shared" si="3"/>
        <v>Ela Kalan</v>
      </c>
      <c r="E75" s="12" t="s">
        <v>121</v>
      </c>
      <c r="F75" s="16" t="s">
        <v>168</v>
      </c>
      <c r="G75" s="16" t="s">
        <v>121</v>
      </c>
      <c r="H75" s="3"/>
    </row>
    <row r="76" spans="2:8" ht="18" customHeight="1" x14ac:dyDescent="0.3">
      <c r="B76" s="2" t="s">
        <v>150</v>
      </c>
      <c r="C76" s="2" t="s">
        <v>151</v>
      </c>
      <c r="D76" s="2" t="str">
        <f t="shared" si="3"/>
        <v>Metka Arčon</v>
      </c>
      <c r="E76" s="12" t="s">
        <v>30</v>
      </c>
      <c r="F76" s="16" t="s">
        <v>168</v>
      </c>
      <c r="G76" s="2" t="s">
        <v>30</v>
      </c>
      <c r="H76" s="3"/>
    </row>
    <row r="77" spans="2:8" ht="18" customHeight="1" x14ac:dyDescent="0.3">
      <c r="B77" s="2" t="s">
        <v>31</v>
      </c>
      <c r="C77" s="2" t="s">
        <v>142</v>
      </c>
      <c r="D77" s="2" t="str">
        <f t="shared" si="3"/>
        <v>Mia Furlan</v>
      </c>
      <c r="E77" s="12" t="s">
        <v>30</v>
      </c>
      <c r="F77" s="16" t="s">
        <v>168</v>
      </c>
      <c r="G77" s="2" t="s">
        <v>30</v>
      </c>
      <c r="H77" s="3"/>
    </row>
    <row r="78" spans="2:8" ht="18" customHeight="1" x14ac:dyDescent="0.3">
      <c r="B78" s="2" t="s">
        <v>152</v>
      </c>
      <c r="C78" s="2" t="s">
        <v>153</v>
      </c>
      <c r="D78" s="2" t="str">
        <f t="shared" si="3"/>
        <v>Greta Gabrijelčič</v>
      </c>
      <c r="E78" s="12" t="s">
        <v>30</v>
      </c>
      <c r="F78" s="16" t="s">
        <v>168</v>
      </c>
      <c r="G78" s="2" t="s">
        <v>30</v>
      </c>
      <c r="H78" s="3"/>
    </row>
    <row r="79" spans="2:8" ht="18" customHeight="1" x14ac:dyDescent="0.3">
      <c r="B79" s="2" t="s">
        <v>154</v>
      </c>
      <c r="C79" s="2" t="s">
        <v>155</v>
      </c>
      <c r="D79" s="2" t="str">
        <f t="shared" si="3"/>
        <v>Veda Panič</v>
      </c>
      <c r="E79" s="12" t="s">
        <v>30</v>
      </c>
      <c r="F79" s="16" t="s">
        <v>168</v>
      </c>
      <c r="G79" s="2" t="s">
        <v>30</v>
      </c>
      <c r="H79" s="3"/>
    </row>
    <row r="80" spans="2:8" ht="18" customHeight="1" x14ac:dyDescent="0.3">
      <c r="B80" s="2" t="s">
        <v>156</v>
      </c>
      <c r="C80" s="2" t="s">
        <v>64</v>
      </c>
      <c r="D80" s="2" t="str">
        <f t="shared" si="3"/>
        <v>Lana Saksida</v>
      </c>
      <c r="E80" s="12" t="s">
        <v>30</v>
      </c>
      <c r="F80" s="16" t="s">
        <v>168</v>
      </c>
      <c r="G80" s="2" t="s">
        <v>30</v>
      </c>
      <c r="H80" s="3"/>
    </row>
    <row r="81" spans="2:8" ht="18" customHeight="1" x14ac:dyDescent="0.3">
      <c r="B81" s="2" t="s">
        <v>157</v>
      </c>
      <c r="C81" s="2" t="s">
        <v>81</v>
      </c>
      <c r="D81" s="2" t="str">
        <f t="shared" si="3"/>
        <v>Zala Špacapan</v>
      </c>
      <c r="E81" s="12" t="s">
        <v>30</v>
      </c>
      <c r="F81" s="16" t="s">
        <v>168</v>
      </c>
      <c r="G81" s="2" t="s">
        <v>30</v>
      </c>
      <c r="H81" s="3"/>
    </row>
    <row r="82" spans="2:8" ht="18" customHeight="1" x14ac:dyDescent="0.3">
      <c r="B82" s="2" t="s">
        <v>158</v>
      </c>
      <c r="C82" s="2" t="s">
        <v>159</v>
      </c>
      <c r="D82" s="2" t="str">
        <f t="shared" si="3"/>
        <v>Iza Lavrenčič</v>
      </c>
      <c r="E82" s="12" t="s">
        <v>123</v>
      </c>
      <c r="F82" s="16" t="s">
        <v>168</v>
      </c>
      <c r="G82" s="16" t="s">
        <v>123</v>
      </c>
      <c r="H82" s="3"/>
    </row>
    <row r="83" spans="2:8" ht="18" customHeight="1" x14ac:dyDescent="0.3">
      <c r="B83" s="2" t="s">
        <v>160</v>
      </c>
      <c r="C83" s="2" t="s">
        <v>161</v>
      </c>
      <c r="D83" s="2" t="str">
        <f t="shared" si="3"/>
        <v>Yenny Nemec Almonte</v>
      </c>
      <c r="E83" s="12" t="s">
        <v>123</v>
      </c>
      <c r="F83" s="16" t="s">
        <v>168</v>
      </c>
      <c r="G83" s="2" t="s">
        <v>123</v>
      </c>
      <c r="H83" s="3"/>
    </row>
    <row r="84" spans="2:8" ht="18" customHeight="1" x14ac:dyDescent="0.3">
      <c r="B84" s="2" t="s">
        <v>162</v>
      </c>
      <c r="C84" s="2" t="s">
        <v>163</v>
      </c>
      <c r="D84" s="2" t="str">
        <f t="shared" si="3"/>
        <v>Zoe Petrovčič</v>
      </c>
      <c r="E84" s="12" t="s">
        <v>123</v>
      </c>
      <c r="F84" s="16" t="s">
        <v>168</v>
      </c>
      <c r="G84" s="2" t="s">
        <v>123</v>
      </c>
      <c r="H84" s="3"/>
    </row>
    <row r="85" spans="2:8" ht="18" customHeight="1" x14ac:dyDescent="0.3">
      <c r="B85" s="2" t="s">
        <v>164</v>
      </c>
      <c r="C85" s="2" t="s">
        <v>165</v>
      </c>
      <c r="D85" s="2" t="str">
        <f t="shared" si="3"/>
        <v>Luna Tomsič</v>
      </c>
      <c r="E85" s="12" t="s">
        <v>123</v>
      </c>
      <c r="F85" s="16" t="s">
        <v>168</v>
      </c>
      <c r="G85" s="2" t="s">
        <v>123</v>
      </c>
      <c r="H85" s="3"/>
    </row>
    <row r="86" spans="2:8" ht="18" customHeight="1" x14ac:dyDescent="0.3">
      <c r="B86" s="2" t="s">
        <v>166</v>
      </c>
      <c r="C86" s="2" t="s">
        <v>167</v>
      </c>
      <c r="D86" s="2" t="str">
        <f t="shared" si="3"/>
        <v>Zoja Uršič</v>
      </c>
      <c r="E86" s="12" t="s">
        <v>123</v>
      </c>
      <c r="F86" s="16" t="s">
        <v>168</v>
      </c>
      <c r="G86" s="2" t="s">
        <v>123</v>
      </c>
      <c r="H86" s="3"/>
    </row>
    <row r="87" spans="2:8" ht="18" customHeight="1" x14ac:dyDescent="0.3">
      <c r="B87" s="119"/>
      <c r="C87" s="119"/>
      <c r="D87" s="119"/>
      <c r="E87" s="119"/>
      <c r="F87" s="119"/>
      <c r="G87" s="119"/>
      <c r="H87" s="119"/>
    </row>
    <row r="88" spans="2:8" ht="18" customHeight="1" x14ac:dyDescent="0.3">
      <c r="B88" s="109" t="s">
        <v>12</v>
      </c>
      <c r="C88" s="109"/>
      <c r="D88" s="109"/>
      <c r="E88" s="109"/>
      <c r="F88" s="109"/>
      <c r="G88" s="109"/>
      <c r="H88" s="109"/>
    </row>
    <row r="89" spans="2:8" ht="18" customHeight="1" x14ac:dyDescent="0.3">
      <c r="B89" s="2" t="s">
        <v>170</v>
      </c>
      <c r="C89" s="2" t="s">
        <v>171</v>
      </c>
      <c r="D89" s="2" t="str">
        <f>_xlfn.CONCAT(C89," ",B89)</f>
        <v>Urh Skamen</v>
      </c>
      <c r="E89" s="2" t="s">
        <v>120</v>
      </c>
      <c r="F89" s="2" t="s">
        <v>205</v>
      </c>
      <c r="G89" s="2"/>
      <c r="H89" s="3"/>
    </row>
    <row r="90" spans="2:8" ht="18" customHeight="1" x14ac:dyDescent="0.3">
      <c r="B90" s="2" t="s">
        <v>172</v>
      </c>
      <c r="C90" s="2" t="s">
        <v>173</v>
      </c>
      <c r="D90" s="2" t="str">
        <f t="shared" ref="D90:D111" si="4">_xlfn.CONCAT(C90," ",B90)</f>
        <v>Mark Cvilak</v>
      </c>
      <c r="E90" s="2" t="s">
        <v>121</v>
      </c>
      <c r="F90" s="2" t="s">
        <v>205</v>
      </c>
      <c r="G90" s="2" t="s">
        <v>121</v>
      </c>
      <c r="H90" s="3"/>
    </row>
    <row r="91" spans="2:8" ht="18" customHeight="1" x14ac:dyDescent="0.3">
      <c r="B91" s="2" t="s">
        <v>93</v>
      </c>
      <c r="C91" s="2" t="s">
        <v>174</v>
      </c>
      <c r="D91" s="2" t="str">
        <f t="shared" si="4"/>
        <v>Luka Jeraša</v>
      </c>
      <c r="E91" s="2" t="s">
        <v>121</v>
      </c>
      <c r="F91" s="2" t="s">
        <v>205</v>
      </c>
      <c r="G91" s="2" t="s">
        <v>121</v>
      </c>
      <c r="H91" s="3"/>
    </row>
    <row r="92" spans="2:8" ht="18" customHeight="1" x14ac:dyDescent="0.3">
      <c r="B92" s="2" t="s">
        <v>148</v>
      </c>
      <c r="C92" s="2" t="s">
        <v>175</v>
      </c>
      <c r="D92" s="2" t="str">
        <f t="shared" si="4"/>
        <v>Grega Kalan</v>
      </c>
      <c r="E92" s="2" t="s">
        <v>121</v>
      </c>
      <c r="F92" s="2" t="s">
        <v>205</v>
      </c>
      <c r="G92" s="2" t="s">
        <v>121</v>
      </c>
      <c r="H92" s="3"/>
    </row>
    <row r="93" spans="2:8" ht="18" customHeight="1" x14ac:dyDescent="0.3">
      <c r="B93" s="2" t="s">
        <v>176</v>
      </c>
      <c r="C93" s="2" t="s">
        <v>91</v>
      </c>
      <c r="D93" s="2" t="str">
        <f t="shared" si="4"/>
        <v>Jan Novljan</v>
      </c>
      <c r="E93" s="2" t="s">
        <v>121</v>
      </c>
      <c r="F93" s="2" t="s">
        <v>205</v>
      </c>
      <c r="G93" s="2" t="s">
        <v>121</v>
      </c>
      <c r="H93" s="3"/>
    </row>
    <row r="94" spans="2:8" ht="18" customHeight="1" x14ac:dyDescent="0.3">
      <c r="B94" s="2" t="s">
        <v>177</v>
      </c>
      <c r="C94" s="2" t="s">
        <v>178</v>
      </c>
      <c r="D94" s="2" t="str">
        <f t="shared" si="4"/>
        <v>Tian Beganović</v>
      </c>
      <c r="E94" s="12" t="s">
        <v>122</v>
      </c>
      <c r="F94" s="2" t="s">
        <v>205</v>
      </c>
      <c r="G94" s="12" t="s">
        <v>122</v>
      </c>
      <c r="H94" s="3"/>
    </row>
    <row r="95" spans="2:8" ht="18" customHeight="1" x14ac:dyDescent="0.3">
      <c r="B95" s="2" t="s">
        <v>179</v>
      </c>
      <c r="C95" s="2" t="s">
        <v>180</v>
      </c>
      <c r="D95" s="2" t="str">
        <f t="shared" si="4"/>
        <v>Svit Kolarič</v>
      </c>
      <c r="E95" s="12" t="s">
        <v>122</v>
      </c>
      <c r="F95" s="2" t="s">
        <v>205</v>
      </c>
      <c r="G95" s="12" t="s">
        <v>122</v>
      </c>
      <c r="H95" s="3"/>
    </row>
    <row r="96" spans="2:8" ht="18" customHeight="1" x14ac:dyDescent="0.3">
      <c r="B96" s="2" t="s">
        <v>181</v>
      </c>
      <c r="C96" s="2" t="s">
        <v>386</v>
      </c>
      <c r="D96" s="2" t="str">
        <f t="shared" si="4"/>
        <v>Brin Širaj</v>
      </c>
      <c r="E96" s="12" t="s">
        <v>122</v>
      </c>
      <c r="F96" s="2" t="s">
        <v>205</v>
      </c>
      <c r="G96" s="12" t="s">
        <v>122</v>
      </c>
      <c r="H96" s="3"/>
    </row>
    <row r="97" spans="2:8" ht="18" customHeight="1" x14ac:dyDescent="0.3">
      <c r="B97" s="2" t="s">
        <v>182</v>
      </c>
      <c r="C97" s="2" t="s">
        <v>183</v>
      </c>
      <c r="D97" s="2" t="str">
        <f t="shared" si="4"/>
        <v>Andrej Šivic Hojker</v>
      </c>
      <c r="E97" s="12" t="s">
        <v>122</v>
      </c>
      <c r="F97" s="2" t="s">
        <v>205</v>
      </c>
      <c r="G97" s="12" t="s">
        <v>122</v>
      </c>
      <c r="H97" s="3"/>
    </row>
    <row r="98" spans="2:8" ht="18" customHeight="1" x14ac:dyDescent="0.3">
      <c r="B98" s="2" t="s">
        <v>184</v>
      </c>
      <c r="C98" s="2" t="s">
        <v>185</v>
      </c>
      <c r="D98" s="2" t="str">
        <f t="shared" si="4"/>
        <v>Žiga Vidmar</v>
      </c>
      <c r="E98" s="12" t="s">
        <v>122</v>
      </c>
      <c r="F98" s="2" t="s">
        <v>205</v>
      </c>
      <c r="G98" s="12" t="s">
        <v>122</v>
      </c>
      <c r="H98" s="3"/>
    </row>
    <row r="99" spans="2:8" ht="18" customHeight="1" x14ac:dyDescent="0.3">
      <c r="B99" s="2" t="s">
        <v>186</v>
      </c>
      <c r="C99" s="2" t="s">
        <v>187</v>
      </c>
      <c r="D99" s="2" t="str">
        <f t="shared" si="4"/>
        <v>Mai Žmuc</v>
      </c>
      <c r="E99" s="12" t="s">
        <v>122</v>
      </c>
      <c r="F99" s="2" t="s">
        <v>205</v>
      </c>
      <c r="G99" s="12" t="s">
        <v>122</v>
      </c>
      <c r="H99" s="3"/>
    </row>
    <row r="100" spans="2:8" ht="18" customHeight="1" x14ac:dyDescent="0.3">
      <c r="B100" s="2" t="s">
        <v>102</v>
      </c>
      <c r="C100" s="2" t="s">
        <v>188</v>
      </c>
      <c r="D100" s="2" t="str">
        <f t="shared" si="4"/>
        <v>Sebastiano Bon</v>
      </c>
      <c r="E100" s="12" t="s">
        <v>30</v>
      </c>
      <c r="F100" s="2" t="s">
        <v>205</v>
      </c>
      <c r="G100" s="12" t="s">
        <v>30</v>
      </c>
      <c r="H100" s="3"/>
    </row>
    <row r="101" spans="2:8" ht="18" customHeight="1" x14ac:dyDescent="0.3">
      <c r="B101" s="2" t="s">
        <v>189</v>
      </c>
      <c r="C101" s="2" t="s">
        <v>190</v>
      </c>
      <c r="D101" s="2" t="str">
        <f t="shared" si="4"/>
        <v>Matic Bremec</v>
      </c>
      <c r="E101" s="12" t="s">
        <v>30</v>
      </c>
      <c r="F101" s="2" t="s">
        <v>205</v>
      </c>
      <c r="G101" s="12" t="s">
        <v>30</v>
      </c>
      <c r="H101" s="3"/>
    </row>
    <row r="102" spans="2:8" ht="18" customHeight="1" x14ac:dyDescent="0.3">
      <c r="B102" s="2" t="s">
        <v>191</v>
      </c>
      <c r="C102" s="2" t="s">
        <v>190</v>
      </c>
      <c r="D102" s="2" t="str">
        <f t="shared" si="4"/>
        <v>Matic Jelen</v>
      </c>
      <c r="E102" s="12" t="s">
        <v>30</v>
      </c>
      <c r="F102" s="2" t="s">
        <v>205</v>
      </c>
      <c r="G102" s="12" t="s">
        <v>30</v>
      </c>
      <c r="H102" s="3"/>
    </row>
    <row r="103" spans="2:8" ht="18" customHeight="1" x14ac:dyDescent="0.3">
      <c r="B103" s="2" t="s">
        <v>106</v>
      </c>
      <c r="C103" s="2" t="s">
        <v>192</v>
      </c>
      <c r="D103" s="2" t="str">
        <f t="shared" si="4"/>
        <v>Gal Juretič</v>
      </c>
      <c r="E103" s="12" t="s">
        <v>30</v>
      </c>
      <c r="F103" s="2" t="s">
        <v>205</v>
      </c>
      <c r="G103" s="12" t="s">
        <v>30</v>
      </c>
      <c r="H103" s="3"/>
    </row>
    <row r="104" spans="2:8" ht="18" customHeight="1" x14ac:dyDescent="0.3">
      <c r="B104" s="2" t="s">
        <v>193</v>
      </c>
      <c r="C104" s="2" t="s">
        <v>173</v>
      </c>
      <c r="D104" s="2" t="str">
        <f t="shared" si="4"/>
        <v>Mark Martinuč</v>
      </c>
      <c r="E104" s="12" t="s">
        <v>30</v>
      </c>
      <c r="F104" s="2" t="s">
        <v>205</v>
      </c>
      <c r="G104" s="12" t="s">
        <v>30</v>
      </c>
      <c r="H104" s="3"/>
    </row>
    <row r="105" spans="2:8" ht="18" customHeight="1" x14ac:dyDescent="0.3">
      <c r="B105" s="2" t="s">
        <v>35</v>
      </c>
      <c r="C105" s="2" t="s">
        <v>194</v>
      </c>
      <c r="D105" s="2" t="str">
        <f t="shared" si="4"/>
        <v>Emanuel Petrović</v>
      </c>
      <c r="E105" s="12" t="s">
        <v>30</v>
      </c>
      <c r="F105" s="2" t="s">
        <v>205</v>
      </c>
      <c r="G105" s="12" t="s">
        <v>30</v>
      </c>
      <c r="H105" s="3"/>
    </row>
    <row r="106" spans="2:8" ht="18" customHeight="1" x14ac:dyDescent="0.3">
      <c r="B106" s="2" t="s">
        <v>195</v>
      </c>
      <c r="C106" s="2" t="s">
        <v>196</v>
      </c>
      <c r="D106" s="2" t="str">
        <f t="shared" si="4"/>
        <v>Val Borković</v>
      </c>
      <c r="E106" s="12" t="s">
        <v>85</v>
      </c>
      <c r="F106" s="2" t="s">
        <v>205</v>
      </c>
      <c r="G106" s="2"/>
      <c r="H106" s="3"/>
    </row>
    <row r="107" spans="2:8" ht="18" customHeight="1" x14ac:dyDescent="0.3">
      <c r="B107" s="2" t="s">
        <v>391</v>
      </c>
      <c r="C107" s="2" t="s">
        <v>187</v>
      </c>
      <c r="D107" s="2" t="str">
        <f t="shared" si="4"/>
        <v>Mai Borkovič</v>
      </c>
      <c r="E107" s="12" t="s">
        <v>85</v>
      </c>
      <c r="F107" s="2" t="s">
        <v>205</v>
      </c>
      <c r="G107" s="2"/>
      <c r="H107" s="3"/>
    </row>
    <row r="108" spans="2:8" ht="18" customHeight="1" x14ac:dyDescent="0.3">
      <c r="B108" s="2" t="s">
        <v>197</v>
      </c>
      <c r="C108" s="2" t="s">
        <v>198</v>
      </c>
      <c r="D108" s="2" t="str">
        <f t="shared" si="4"/>
        <v>Primož Tušar</v>
      </c>
      <c r="E108" s="12" t="s">
        <v>85</v>
      </c>
      <c r="F108" s="2" t="s">
        <v>205</v>
      </c>
      <c r="G108" s="2"/>
      <c r="H108" s="3"/>
    </row>
    <row r="109" spans="2:8" ht="18" customHeight="1" x14ac:dyDescent="0.3">
      <c r="B109" s="2" t="s">
        <v>199</v>
      </c>
      <c r="C109" s="2" t="s">
        <v>200</v>
      </c>
      <c r="D109" s="2" t="str">
        <f t="shared" si="4"/>
        <v>Patrik Vergilas</v>
      </c>
      <c r="E109" s="12" t="s">
        <v>123</v>
      </c>
      <c r="F109" s="2" t="s">
        <v>205</v>
      </c>
      <c r="G109" s="2"/>
      <c r="H109" s="3"/>
    </row>
    <row r="110" spans="2:8" ht="18" customHeight="1" x14ac:dyDescent="0.3">
      <c r="B110" s="2" t="s">
        <v>201</v>
      </c>
      <c r="C110" s="2" t="s">
        <v>202</v>
      </c>
      <c r="D110" s="2" t="str">
        <f t="shared" si="4"/>
        <v>Tinej Hrvatin</v>
      </c>
      <c r="E110" s="12" t="s">
        <v>124</v>
      </c>
      <c r="F110" s="2" t="s">
        <v>205</v>
      </c>
      <c r="G110" s="2"/>
      <c r="H110" s="3"/>
    </row>
    <row r="111" spans="2:8" ht="18" customHeight="1" x14ac:dyDescent="0.3">
      <c r="B111" s="2" t="s">
        <v>203</v>
      </c>
      <c r="C111" s="2" t="s">
        <v>204</v>
      </c>
      <c r="D111" s="2" t="str">
        <f t="shared" si="4"/>
        <v>Stash Marušič</v>
      </c>
      <c r="E111" s="12" t="s">
        <v>124</v>
      </c>
      <c r="F111" s="2" t="s">
        <v>205</v>
      </c>
      <c r="G111" s="2"/>
      <c r="H111" s="3"/>
    </row>
    <row r="112" spans="2:8" ht="18" customHeight="1" x14ac:dyDescent="0.3">
      <c r="B112" s="116"/>
      <c r="C112" s="116"/>
      <c r="D112" s="116"/>
      <c r="E112" s="116"/>
      <c r="F112" s="116"/>
      <c r="G112" s="116"/>
      <c r="H112" s="116"/>
    </row>
    <row r="113" spans="2:8" ht="18" customHeight="1" x14ac:dyDescent="0.3">
      <c r="B113" s="109" t="s">
        <v>13</v>
      </c>
      <c r="C113" s="109"/>
      <c r="D113" s="109"/>
      <c r="E113" s="109"/>
      <c r="F113" s="109"/>
      <c r="G113" s="109"/>
      <c r="H113" s="109"/>
    </row>
    <row r="114" spans="2:8" ht="18" customHeight="1" x14ac:dyDescent="0.3">
      <c r="B114" s="2" t="s">
        <v>206</v>
      </c>
      <c r="C114" s="2" t="s">
        <v>207</v>
      </c>
      <c r="D114" s="2" t="str">
        <f>_xlfn.CONCAT(C114," ",B114)</f>
        <v>Brina Benko</v>
      </c>
      <c r="E114" s="2" t="s">
        <v>28</v>
      </c>
      <c r="F114" s="2" t="s">
        <v>240</v>
      </c>
      <c r="G114" s="2"/>
      <c r="H114" s="3"/>
    </row>
    <row r="115" spans="2:8" s="52" customFormat="1" ht="18" customHeight="1" x14ac:dyDescent="0.3">
      <c r="B115" s="72" t="s">
        <v>214</v>
      </c>
      <c r="C115" s="72" t="s">
        <v>215</v>
      </c>
      <c r="D115" s="72" t="str">
        <f t="shared" ref="D115:D139" si="5">_xlfn.CONCAT(C115," ",B115)</f>
        <v>Sara Zrim</v>
      </c>
      <c r="E115" s="16" t="s">
        <v>28</v>
      </c>
      <c r="F115" s="72" t="s">
        <v>240</v>
      </c>
      <c r="G115" s="72"/>
      <c r="H115" s="73"/>
    </row>
    <row r="116" spans="2:8" ht="18" customHeight="1" x14ac:dyDescent="0.3">
      <c r="B116" s="2" t="s">
        <v>209</v>
      </c>
      <c r="C116" s="2" t="s">
        <v>81</v>
      </c>
      <c r="D116" s="2" t="str">
        <f t="shared" si="5"/>
        <v>Zala Buzeti</v>
      </c>
      <c r="E116" s="12" t="s">
        <v>28</v>
      </c>
      <c r="F116" s="2" t="s">
        <v>240</v>
      </c>
      <c r="G116" s="2" t="s">
        <v>28</v>
      </c>
      <c r="H116" s="3"/>
    </row>
    <row r="117" spans="2:8" ht="18" customHeight="1" x14ac:dyDescent="0.3">
      <c r="B117" s="2" t="s">
        <v>210</v>
      </c>
      <c r="C117" s="2" t="s">
        <v>149</v>
      </c>
      <c r="D117" s="2" t="str">
        <f t="shared" si="5"/>
        <v>Ela Gomboc</v>
      </c>
      <c r="E117" s="12" t="s">
        <v>28</v>
      </c>
      <c r="F117" s="2" t="s">
        <v>240</v>
      </c>
      <c r="G117" s="2" t="s">
        <v>28</v>
      </c>
      <c r="H117" s="3"/>
    </row>
    <row r="118" spans="2:8" ht="18" customHeight="1" x14ac:dyDescent="0.3">
      <c r="B118" s="2" t="s">
        <v>211</v>
      </c>
      <c r="C118" s="2" t="s">
        <v>159</v>
      </c>
      <c r="D118" s="2" t="str">
        <f t="shared" si="5"/>
        <v>Iza Habjanič</v>
      </c>
      <c r="E118" s="12" t="s">
        <v>28</v>
      </c>
      <c r="F118" s="2" t="s">
        <v>240</v>
      </c>
      <c r="G118" s="2" t="s">
        <v>28</v>
      </c>
      <c r="H118" s="3"/>
    </row>
    <row r="119" spans="2:8" ht="18" customHeight="1" x14ac:dyDescent="0.3">
      <c r="B119" s="2" t="s">
        <v>130</v>
      </c>
      <c r="C119" s="2" t="s">
        <v>83</v>
      </c>
      <c r="D119" s="2" t="str">
        <f t="shared" si="5"/>
        <v>Eva Horvat</v>
      </c>
      <c r="E119" s="12" t="s">
        <v>28</v>
      </c>
      <c r="F119" s="2" t="s">
        <v>240</v>
      </c>
      <c r="G119" s="2" t="s">
        <v>28</v>
      </c>
      <c r="H119" s="3"/>
    </row>
    <row r="120" spans="2:8" ht="18" customHeight="1" x14ac:dyDescent="0.3">
      <c r="B120" s="2" t="s">
        <v>212</v>
      </c>
      <c r="C120" s="2" t="s">
        <v>213</v>
      </c>
      <c r="D120" s="2" t="str">
        <f t="shared" si="5"/>
        <v>Iva Šabjan</v>
      </c>
      <c r="E120" s="12" t="s">
        <v>28</v>
      </c>
      <c r="F120" s="2" t="s">
        <v>240</v>
      </c>
      <c r="G120" s="2" t="s">
        <v>28</v>
      </c>
      <c r="H120" s="3"/>
    </row>
    <row r="121" spans="2:8" s="52" customFormat="1" ht="19.5" customHeight="1" x14ac:dyDescent="0.3">
      <c r="B121" s="72" t="s">
        <v>208</v>
      </c>
      <c r="C121" s="72" t="s">
        <v>64</v>
      </c>
      <c r="D121" s="72" t="str">
        <f t="shared" si="5"/>
        <v>Lana Vukajč</v>
      </c>
      <c r="E121" s="16" t="s">
        <v>28</v>
      </c>
      <c r="F121" s="72" t="s">
        <v>240</v>
      </c>
      <c r="G121" s="72" t="s">
        <v>28</v>
      </c>
      <c r="H121" s="73"/>
    </row>
    <row r="122" spans="2:8" ht="18" customHeight="1" x14ac:dyDescent="0.3">
      <c r="B122" s="2" t="s">
        <v>172</v>
      </c>
      <c r="C122" s="2" t="s">
        <v>216</v>
      </c>
      <c r="D122" s="2" t="str">
        <f t="shared" si="5"/>
        <v>Nija Cvilak</v>
      </c>
      <c r="E122" s="12" t="s">
        <v>121</v>
      </c>
      <c r="F122" s="2" t="s">
        <v>240</v>
      </c>
      <c r="G122" s="2"/>
      <c r="H122" s="3"/>
    </row>
    <row r="123" spans="2:8" ht="18" customHeight="1" x14ac:dyDescent="0.3">
      <c r="B123" s="2" t="s">
        <v>217</v>
      </c>
      <c r="C123" s="2" t="s">
        <v>218</v>
      </c>
      <c r="D123" s="2" t="str">
        <f t="shared" si="5"/>
        <v>Lara Okorn</v>
      </c>
      <c r="E123" s="12" t="s">
        <v>121</v>
      </c>
      <c r="F123" s="2" t="s">
        <v>240</v>
      </c>
      <c r="G123" s="2"/>
      <c r="H123" s="3"/>
    </row>
    <row r="124" spans="2:8" ht="18" customHeight="1" x14ac:dyDescent="0.3">
      <c r="B124" s="2" t="s">
        <v>219</v>
      </c>
      <c r="C124" s="2" t="s">
        <v>220</v>
      </c>
      <c r="D124" s="2" t="str">
        <f t="shared" si="5"/>
        <v>Manca Osojnik Kerševan</v>
      </c>
      <c r="E124" s="12" t="s">
        <v>30</v>
      </c>
      <c r="F124" s="2" t="s">
        <v>240</v>
      </c>
      <c r="G124" s="2" t="s">
        <v>30</v>
      </c>
      <c r="H124" s="3"/>
    </row>
    <row r="125" spans="2:8" ht="18" customHeight="1" x14ac:dyDescent="0.3">
      <c r="B125" s="2" t="s">
        <v>156</v>
      </c>
      <c r="C125" s="2" t="s">
        <v>133</v>
      </c>
      <c r="D125" s="2" t="str">
        <f t="shared" si="5"/>
        <v>Zarja Saksida</v>
      </c>
      <c r="E125" s="12" t="s">
        <v>30</v>
      </c>
      <c r="F125" s="2" t="s">
        <v>240</v>
      </c>
      <c r="G125" s="2" t="s">
        <v>30</v>
      </c>
      <c r="H125" s="3"/>
    </row>
    <row r="126" spans="2:8" ht="18" customHeight="1" x14ac:dyDescent="0.3">
      <c r="B126" s="2" t="s">
        <v>221</v>
      </c>
      <c r="C126" s="2" t="s">
        <v>222</v>
      </c>
      <c r="D126" s="2" t="str">
        <f t="shared" si="5"/>
        <v>Alyssa  Svetlič</v>
      </c>
      <c r="E126" s="12" t="s">
        <v>30</v>
      </c>
      <c r="F126" s="2" t="s">
        <v>240</v>
      </c>
      <c r="G126" s="2" t="s">
        <v>30</v>
      </c>
      <c r="H126" s="3"/>
    </row>
    <row r="127" spans="2:8" ht="18" customHeight="1" x14ac:dyDescent="0.3">
      <c r="B127" s="2" t="s">
        <v>223</v>
      </c>
      <c r="C127" s="2" t="s">
        <v>64</v>
      </c>
      <c r="D127" s="2" t="str">
        <f t="shared" si="5"/>
        <v>Lana Ušaj</v>
      </c>
      <c r="E127" s="12" t="s">
        <v>30</v>
      </c>
      <c r="F127" s="2" t="s">
        <v>240</v>
      </c>
      <c r="G127" s="2" t="s">
        <v>30</v>
      </c>
      <c r="H127" s="3"/>
    </row>
    <row r="128" spans="2:8" ht="18" customHeight="1" x14ac:dyDescent="0.3">
      <c r="B128" s="2" t="s">
        <v>224</v>
      </c>
      <c r="C128" s="2" t="s">
        <v>47</v>
      </c>
      <c r="D128" s="2" t="str">
        <f t="shared" si="5"/>
        <v>Tara Dobrič</v>
      </c>
      <c r="E128" s="12" t="s">
        <v>85</v>
      </c>
      <c r="F128" s="2" t="s">
        <v>240</v>
      </c>
      <c r="G128" s="2" t="s">
        <v>85</v>
      </c>
      <c r="H128" s="3"/>
    </row>
    <row r="129" spans="2:8" ht="18" customHeight="1" x14ac:dyDescent="0.3">
      <c r="B129" s="2" t="s">
        <v>225</v>
      </c>
      <c r="C129" s="2" t="s">
        <v>226</v>
      </c>
      <c r="D129" s="2" t="str">
        <f t="shared" si="5"/>
        <v>Maja Franka Guštin</v>
      </c>
      <c r="E129" s="12" t="s">
        <v>85</v>
      </c>
      <c r="F129" s="2" t="s">
        <v>240</v>
      </c>
      <c r="G129" s="2" t="s">
        <v>85</v>
      </c>
      <c r="H129" s="3"/>
    </row>
    <row r="130" spans="2:8" ht="18" customHeight="1" x14ac:dyDescent="0.3">
      <c r="B130" s="2" t="s">
        <v>227</v>
      </c>
      <c r="C130" s="2" t="s">
        <v>228</v>
      </c>
      <c r="D130" s="2" t="str">
        <f t="shared" si="5"/>
        <v>Alja Paškulin</v>
      </c>
      <c r="E130" s="12" t="s">
        <v>85</v>
      </c>
      <c r="F130" s="2" t="s">
        <v>240</v>
      </c>
      <c r="G130" s="2" t="s">
        <v>85</v>
      </c>
      <c r="H130" s="3"/>
    </row>
    <row r="131" spans="2:8" ht="18" customHeight="1" x14ac:dyDescent="0.3">
      <c r="B131" s="2" t="s">
        <v>334</v>
      </c>
      <c r="C131" s="2" t="s">
        <v>333</v>
      </c>
      <c r="D131" s="2" t="str">
        <f t="shared" si="5"/>
        <v>Tinea Gaia Pignar</v>
      </c>
      <c r="E131" s="12" t="s">
        <v>85</v>
      </c>
      <c r="F131" s="2" t="s">
        <v>240</v>
      </c>
      <c r="G131" s="2" t="s">
        <v>85</v>
      </c>
      <c r="H131" s="3"/>
    </row>
    <row r="132" spans="2:8" ht="18" customHeight="1" x14ac:dyDescent="0.3">
      <c r="B132" s="2" t="s">
        <v>229</v>
      </c>
      <c r="C132" s="2" t="s">
        <v>165</v>
      </c>
      <c r="D132" s="2" t="str">
        <f t="shared" si="5"/>
        <v>Luna Tepina</v>
      </c>
      <c r="E132" s="12" t="s">
        <v>85</v>
      </c>
      <c r="F132" s="2" t="s">
        <v>240</v>
      </c>
      <c r="G132" s="2" t="s">
        <v>85</v>
      </c>
      <c r="H132" s="3"/>
    </row>
    <row r="133" spans="2:8" ht="18" customHeight="1" x14ac:dyDescent="0.3">
      <c r="B133" s="2" t="s">
        <v>230</v>
      </c>
      <c r="C133" s="2" t="s">
        <v>147</v>
      </c>
      <c r="D133" s="2" t="str">
        <f t="shared" si="5"/>
        <v>Anja Winkler</v>
      </c>
      <c r="E133" s="12" t="s">
        <v>85</v>
      </c>
      <c r="F133" s="2" t="s">
        <v>240</v>
      </c>
      <c r="G133" s="2" t="s">
        <v>85</v>
      </c>
      <c r="H133" s="3"/>
    </row>
    <row r="134" spans="2:8" ht="18" customHeight="1" x14ac:dyDescent="0.3">
      <c r="B134" s="2" t="s">
        <v>231</v>
      </c>
      <c r="C134" s="2" t="s">
        <v>331</v>
      </c>
      <c r="D134" s="2" t="str">
        <f t="shared" si="5"/>
        <v>Kiara Nisa Cajnko</v>
      </c>
      <c r="E134" s="12" t="s">
        <v>39</v>
      </c>
      <c r="F134" s="2" t="s">
        <v>240</v>
      </c>
      <c r="G134" s="2"/>
      <c r="H134" s="3"/>
    </row>
    <row r="135" spans="2:8" ht="18" customHeight="1" x14ac:dyDescent="0.3">
      <c r="B135" s="2" t="s">
        <v>232</v>
      </c>
      <c r="C135" s="2" t="s">
        <v>233</v>
      </c>
      <c r="D135" s="2" t="str">
        <f t="shared" si="5"/>
        <v>Nastja Germ</v>
      </c>
      <c r="E135" s="12" t="s">
        <v>39</v>
      </c>
      <c r="F135" s="2" t="s">
        <v>240</v>
      </c>
      <c r="G135" s="2"/>
      <c r="H135" s="3"/>
    </row>
    <row r="136" spans="2:8" ht="18" customHeight="1" x14ac:dyDescent="0.3">
      <c r="B136" s="2" t="s">
        <v>234</v>
      </c>
      <c r="C136" s="2" t="s">
        <v>235</v>
      </c>
      <c r="D136" s="2" t="str">
        <f t="shared" si="5"/>
        <v>Lana Lara Pomperger</v>
      </c>
      <c r="E136" s="12" t="s">
        <v>39</v>
      </c>
      <c r="F136" s="2" t="s">
        <v>240</v>
      </c>
      <c r="G136" s="2"/>
      <c r="H136" s="3"/>
    </row>
    <row r="137" spans="2:8" ht="18" customHeight="1" x14ac:dyDescent="0.3">
      <c r="B137" s="2" t="s">
        <v>236</v>
      </c>
      <c r="C137" s="2" t="s">
        <v>64</v>
      </c>
      <c r="D137" s="2" t="str">
        <f t="shared" si="5"/>
        <v>Lana Dolinar</v>
      </c>
      <c r="E137" s="12" t="s">
        <v>123</v>
      </c>
      <c r="F137" s="2" t="s">
        <v>240</v>
      </c>
      <c r="G137" s="2"/>
      <c r="H137" s="3"/>
    </row>
    <row r="138" spans="2:8" ht="18" customHeight="1" x14ac:dyDescent="0.3">
      <c r="B138" s="2" t="s">
        <v>237</v>
      </c>
      <c r="C138" s="2" t="s">
        <v>238</v>
      </c>
      <c r="D138" s="2" t="str">
        <f t="shared" si="5"/>
        <v>Klavdia Mei Petrovčič</v>
      </c>
      <c r="E138" s="12" t="s">
        <v>123</v>
      </c>
      <c r="F138" s="2" t="s">
        <v>240</v>
      </c>
      <c r="G138" s="2"/>
      <c r="H138" s="3"/>
    </row>
    <row r="139" spans="2:8" ht="18" customHeight="1" x14ac:dyDescent="0.3">
      <c r="B139" s="2" t="s">
        <v>166</v>
      </c>
      <c r="C139" s="2" t="s">
        <v>239</v>
      </c>
      <c r="D139" s="2" t="str">
        <f t="shared" si="5"/>
        <v>Klara Uršič</v>
      </c>
      <c r="E139" s="12" t="s">
        <v>123</v>
      </c>
      <c r="F139" s="2" t="s">
        <v>240</v>
      </c>
      <c r="G139" s="2"/>
      <c r="H139" s="3"/>
    </row>
    <row r="140" spans="2:8" ht="18" customHeight="1" x14ac:dyDescent="0.3">
      <c r="B140" s="116"/>
      <c r="C140" s="116"/>
      <c r="D140" s="116"/>
      <c r="E140" s="116"/>
      <c r="F140" s="116"/>
      <c r="G140" s="116"/>
      <c r="H140" s="116"/>
    </row>
    <row r="141" spans="2:8" ht="18" customHeight="1" x14ac:dyDescent="0.3">
      <c r="B141" s="109" t="s">
        <v>14</v>
      </c>
      <c r="C141" s="109"/>
      <c r="D141" s="109"/>
      <c r="E141" s="109"/>
      <c r="F141" s="109"/>
      <c r="G141" s="109"/>
      <c r="H141" s="109"/>
    </row>
    <row r="142" spans="2:8" ht="18" customHeight="1" x14ac:dyDescent="0.3">
      <c r="B142" s="2" t="s">
        <v>241</v>
      </c>
      <c r="C142" s="2" t="s">
        <v>242</v>
      </c>
      <c r="D142" s="2" t="str">
        <f>_xlfn.CONCAT(C142," ",B142)</f>
        <v>Aleks Hvala</v>
      </c>
      <c r="E142" s="2" t="s">
        <v>30</v>
      </c>
      <c r="F142" s="2" t="s">
        <v>249</v>
      </c>
      <c r="G142" s="2" t="s">
        <v>30</v>
      </c>
      <c r="H142" s="3"/>
    </row>
    <row r="143" spans="2:8" ht="18" customHeight="1" x14ac:dyDescent="0.3">
      <c r="B143" s="2" t="s">
        <v>243</v>
      </c>
      <c r="C143" s="2" t="s">
        <v>244</v>
      </c>
      <c r="D143" s="2" t="str">
        <f t="shared" ref="D143:D147" si="6">_xlfn.CONCAT(C143," ",B143)</f>
        <v>Enej Lango</v>
      </c>
      <c r="E143" s="2" t="s">
        <v>30</v>
      </c>
      <c r="F143" s="2" t="s">
        <v>249</v>
      </c>
      <c r="G143" s="2" t="s">
        <v>30</v>
      </c>
      <c r="H143" s="3"/>
    </row>
    <row r="144" spans="2:8" ht="18" customHeight="1" x14ac:dyDescent="0.3">
      <c r="B144" s="2" t="s">
        <v>245</v>
      </c>
      <c r="C144" s="2" t="s">
        <v>95</v>
      </c>
      <c r="D144" s="2" t="str">
        <f t="shared" si="6"/>
        <v>Maj Mozetič</v>
      </c>
      <c r="E144" s="2" t="s">
        <v>30</v>
      </c>
      <c r="F144" s="2" t="s">
        <v>249</v>
      </c>
      <c r="G144" s="2" t="s">
        <v>30</v>
      </c>
      <c r="H144" s="3"/>
    </row>
    <row r="145" spans="2:8" ht="18" customHeight="1" x14ac:dyDescent="0.3">
      <c r="B145" s="2" t="s">
        <v>246</v>
      </c>
      <c r="C145" s="2" t="s">
        <v>200</v>
      </c>
      <c r="D145" s="2" t="str">
        <f t="shared" si="6"/>
        <v>Patrik Nemec</v>
      </c>
      <c r="E145" s="2" t="s">
        <v>30</v>
      </c>
      <c r="F145" s="2" t="s">
        <v>249</v>
      </c>
      <c r="G145" s="2" t="s">
        <v>30</v>
      </c>
      <c r="H145" s="3"/>
    </row>
    <row r="146" spans="2:8" ht="18" customHeight="1" x14ac:dyDescent="0.3">
      <c r="B146" s="2" t="s">
        <v>247</v>
      </c>
      <c r="C146" s="2" t="s">
        <v>27</v>
      </c>
      <c r="D146" s="2" t="str">
        <f t="shared" si="6"/>
        <v>Jure Rupar</v>
      </c>
      <c r="E146" s="2" t="s">
        <v>30</v>
      </c>
      <c r="F146" s="2" t="s">
        <v>249</v>
      </c>
      <c r="G146" s="2" t="s">
        <v>30</v>
      </c>
      <c r="H146" s="3"/>
    </row>
    <row r="147" spans="2:8" ht="18" customHeight="1" x14ac:dyDescent="0.3">
      <c r="B147" s="2" t="s">
        <v>203</v>
      </c>
      <c r="C147" s="2" t="s">
        <v>248</v>
      </c>
      <c r="D147" s="2" t="str">
        <f t="shared" si="6"/>
        <v>Lucas Marušič</v>
      </c>
      <c r="E147" s="2" t="s">
        <v>124</v>
      </c>
      <c r="F147" s="2" t="s">
        <v>249</v>
      </c>
      <c r="G147" s="2"/>
      <c r="H147" s="3"/>
    </row>
    <row r="148" spans="2:8" ht="18" customHeight="1" x14ac:dyDescent="0.3">
      <c r="B148" s="119"/>
      <c r="C148" s="119"/>
      <c r="D148" s="119"/>
      <c r="E148" s="119"/>
      <c r="F148" s="119"/>
      <c r="G148" s="119"/>
      <c r="H148" s="119"/>
    </row>
    <row r="149" spans="2:8" ht="18" customHeight="1" x14ac:dyDescent="0.3">
      <c r="B149" s="109" t="s">
        <v>15</v>
      </c>
      <c r="C149" s="109"/>
      <c r="D149" s="109"/>
      <c r="E149" s="109"/>
      <c r="F149" s="109"/>
      <c r="G149" s="109"/>
      <c r="H149" s="109"/>
    </row>
    <row r="150" spans="2:8" ht="18" customHeight="1" x14ac:dyDescent="0.3">
      <c r="B150" s="2" t="s">
        <v>250</v>
      </c>
      <c r="C150" s="2" t="s">
        <v>131</v>
      </c>
      <c r="D150" s="14" t="str">
        <f>_xlfn.CONCAT(C150," ",B150)</f>
        <v>Ana Balažič</v>
      </c>
      <c r="E150" s="2" t="s">
        <v>28</v>
      </c>
      <c r="F150" s="2" t="s">
        <v>272</v>
      </c>
      <c r="G150" s="2"/>
      <c r="H150" s="3"/>
    </row>
    <row r="151" spans="2:8" ht="18" customHeight="1" x14ac:dyDescent="0.3">
      <c r="B151" s="2" t="s">
        <v>251</v>
      </c>
      <c r="C151" s="2" t="s">
        <v>252</v>
      </c>
      <c r="D151" s="14" t="str">
        <f t="shared" ref="D151:D166" si="7">_xlfn.CONCAT(C151," ",B151)</f>
        <v>Vika Magdič</v>
      </c>
      <c r="E151" s="2" t="s">
        <v>28</v>
      </c>
      <c r="F151" s="2" t="s">
        <v>272</v>
      </c>
      <c r="G151" s="2"/>
      <c r="H151" s="3"/>
    </row>
    <row r="152" spans="2:8" ht="18" customHeight="1" x14ac:dyDescent="0.3">
      <c r="B152" s="2" t="s">
        <v>253</v>
      </c>
      <c r="C152" s="2" t="s">
        <v>325</v>
      </c>
      <c r="D152" s="14" t="str">
        <f t="shared" si="7"/>
        <v>Maša Fartelj</v>
      </c>
      <c r="E152" s="12" t="s">
        <v>28</v>
      </c>
      <c r="F152" s="2" t="s">
        <v>272</v>
      </c>
      <c r="G152" s="2" t="s">
        <v>28</v>
      </c>
      <c r="H152" s="3"/>
    </row>
    <row r="153" spans="2:8" ht="18" customHeight="1" x14ac:dyDescent="0.3">
      <c r="B153" s="2" t="s">
        <v>254</v>
      </c>
      <c r="C153" s="2" t="s">
        <v>239</v>
      </c>
      <c r="D153" s="14" t="str">
        <f t="shared" si="7"/>
        <v>Klara Gyorek</v>
      </c>
      <c r="E153" s="12" t="s">
        <v>28</v>
      </c>
      <c r="F153" s="2" t="s">
        <v>272</v>
      </c>
      <c r="G153" s="2" t="s">
        <v>28</v>
      </c>
      <c r="H153" s="3"/>
    </row>
    <row r="154" spans="2:8" ht="18" customHeight="1" x14ac:dyDescent="0.3">
      <c r="B154" s="2" t="s">
        <v>130</v>
      </c>
      <c r="C154" s="2" t="s">
        <v>53</v>
      </c>
      <c r="D154" s="14" t="str">
        <f t="shared" si="7"/>
        <v>Ema Horvat</v>
      </c>
      <c r="E154" s="12" t="s">
        <v>28</v>
      </c>
      <c r="F154" s="2" t="s">
        <v>272</v>
      </c>
      <c r="G154" s="2" t="s">
        <v>28</v>
      </c>
      <c r="H154" s="3"/>
    </row>
    <row r="155" spans="2:8" ht="18" customHeight="1" x14ac:dyDescent="0.3">
      <c r="B155" s="2" t="s">
        <v>255</v>
      </c>
      <c r="C155" s="2" t="s">
        <v>256</v>
      </c>
      <c r="D155" s="14" t="str">
        <f t="shared" si="7"/>
        <v>Lena Kočar</v>
      </c>
      <c r="E155" s="12" t="s">
        <v>28</v>
      </c>
      <c r="F155" s="2" t="s">
        <v>272</v>
      </c>
      <c r="G155" s="2" t="s">
        <v>28</v>
      </c>
      <c r="H155" s="3"/>
    </row>
    <row r="156" spans="2:8" ht="18" customHeight="1" x14ac:dyDescent="0.3">
      <c r="B156" s="2" t="s">
        <v>255</v>
      </c>
      <c r="C156" s="2" t="s">
        <v>165</v>
      </c>
      <c r="D156" s="14" t="str">
        <f t="shared" si="7"/>
        <v>Luna Kočar</v>
      </c>
      <c r="E156" s="12" t="s">
        <v>28</v>
      </c>
      <c r="F156" s="2" t="s">
        <v>272</v>
      </c>
      <c r="G156" s="2" t="s">
        <v>28</v>
      </c>
      <c r="H156" s="3"/>
    </row>
    <row r="157" spans="2:8" ht="18" customHeight="1" x14ac:dyDescent="0.3">
      <c r="B157" s="2" t="s">
        <v>257</v>
      </c>
      <c r="C157" s="2" t="s">
        <v>326</v>
      </c>
      <c r="D157" s="14" t="str">
        <f t="shared" si="7"/>
        <v>Nika Goričanec</v>
      </c>
      <c r="E157" s="12" t="s">
        <v>121</v>
      </c>
      <c r="F157" s="2" t="s">
        <v>272</v>
      </c>
      <c r="G157" s="2" t="s">
        <v>121</v>
      </c>
      <c r="H157" s="3"/>
    </row>
    <row r="158" spans="2:8" ht="18" customHeight="1" x14ac:dyDescent="0.3">
      <c r="B158" s="2" t="s">
        <v>258</v>
      </c>
      <c r="C158" s="2" t="s">
        <v>259</v>
      </c>
      <c r="D158" s="14" t="str">
        <f t="shared" si="7"/>
        <v>Ajda Podlipnik</v>
      </c>
      <c r="E158" s="12" t="s">
        <v>121</v>
      </c>
      <c r="F158" s="2" t="s">
        <v>272</v>
      </c>
      <c r="G158" s="2" t="s">
        <v>121</v>
      </c>
      <c r="H158" s="3"/>
    </row>
    <row r="159" spans="2:8" ht="18" customHeight="1" x14ac:dyDescent="0.3">
      <c r="B159" s="2" t="s">
        <v>260</v>
      </c>
      <c r="C159" s="2" t="s">
        <v>261</v>
      </c>
      <c r="D159" s="14" t="str">
        <f t="shared" si="7"/>
        <v>Pia Porenta</v>
      </c>
      <c r="E159" s="12" t="s">
        <v>121</v>
      </c>
      <c r="F159" s="2" t="s">
        <v>272</v>
      </c>
      <c r="G159" s="2" t="s">
        <v>121</v>
      </c>
      <c r="H159" s="3"/>
    </row>
    <row r="160" spans="2:8" ht="18" customHeight="1" x14ac:dyDescent="0.3">
      <c r="B160" s="2" t="s">
        <v>262</v>
      </c>
      <c r="C160" s="2" t="s">
        <v>83</v>
      </c>
      <c r="D160" s="14" t="str">
        <f t="shared" si="7"/>
        <v>Eva Reven</v>
      </c>
      <c r="E160" s="12" t="s">
        <v>121</v>
      </c>
      <c r="F160" s="2" t="s">
        <v>272</v>
      </c>
      <c r="G160" s="2" t="s">
        <v>121</v>
      </c>
      <c r="H160" s="3"/>
    </row>
    <row r="161" spans="2:8" ht="18" customHeight="1" x14ac:dyDescent="0.3">
      <c r="B161" s="2" t="s">
        <v>247</v>
      </c>
      <c r="C161" s="2" t="s">
        <v>263</v>
      </c>
      <c r="D161" s="14" t="str">
        <f t="shared" si="7"/>
        <v>Žana Rupar</v>
      </c>
      <c r="E161" s="12" t="s">
        <v>121</v>
      </c>
      <c r="F161" s="2" t="s">
        <v>272</v>
      </c>
      <c r="G161" s="2" t="s">
        <v>121</v>
      </c>
      <c r="H161" s="3"/>
    </row>
    <row r="162" spans="2:8" ht="18" customHeight="1" x14ac:dyDescent="0.3">
      <c r="B162" s="2" t="s">
        <v>264</v>
      </c>
      <c r="C162" s="2" t="s">
        <v>269</v>
      </c>
      <c r="D162" s="14" t="str">
        <f t="shared" si="7"/>
        <v>Taja Fabijan</v>
      </c>
      <c r="E162" s="12" t="s">
        <v>30</v>
      </c>
      <c r="F162" s="2" t="s">
        <v>272</v>
      </c>
      <c r="G162" s="2"/>
      <c r="H162" s="3"/>
    </row>
    <row r="163" spans="2:8" ht="18" customHeight="1" x14ac:dyDescent="0.3">
      <c r="B163" s="2" t="s">
        <v>265</v>
      </c>
      <c r="C163" s="2" t="s">
        <v>266</v>
      </c>
      <c r="D163" s="14" t="str">
        <f t="shared" si="7"/>
        <v>Maruša Samec</v>
      </c>
      <c r="E163" s="12" t="s">
        <v>30</v>
      </c>
      <c r="F163" s="2" t="s">
        <v>272</v>
      </c>
      <c r="G163" s="2"/>
      <c r="H163" s="3"/>
    </row>
    <row r="164" spans="2:8" ht="18" customHeight="1" x14ac:dyDescent="0.3">
      <c r="B164" s="2" t="s">
        <v>267</v>
      </c>
      <c r="C164" s="2" t="s">
        <v>81</v>
      </c>
      <c r="D164" s="14" t="str">
        <f t="shared" si="7"/>
        <v>Zala Peršič</v>
      </c>
      <c r="E164" s="12" t="s">
        <v>85</v>
      </c>
      <c r="F164" s="2" t="s">
        <v>272</v>
      </c>
      <c r="G164" s="2"/>
      <c r="H164" s="3"/>
    </row>
    <row r="165" spans="2:8" ht="18" customHeight="1" x14ac:dyDescent="0.3">
      <c r="B165" s="2" t="s">
        <v>268</v>
      </c>
      <c r="C165" s="2" t="s">
        <v>269</v>
      </c>
      <c r="D165" s="14" t="str">
        <f t="shared" si="7"/>
        <v>Taja Repovš</v>
      </c>
      <c r="E165" s="12" t="s">
        <v>85</v>
      </c>
      <c r="F165" s="2" t="s">
        <v>272</v>
      </c>
      <c r="G165" s="2"/>
      <c r="H165" s="3"/>
    </row>
    <row r="166" spans="2:8" ht="18" customHeight="1" x14ac:dyDescent="0.3">
      <c r="B166" s="2" t="s">
        <v>270</v>
      </c>
      <c r="C166" s="2" t="s">
        <v>271</v>
      </c>
      <c r="D166" s="14" t="str">
        <f t="shared" si="7"/>
        <v>Anika Podlogar</v>
      </c>
      <c r="E166" s="12" t="s">
        <v>123</v>
      </c>
      <c r="F166" s="2" t="s">
        <v>272</v>
      </c>
      <c r="G166" s="2"/>
      <c r="H166" s="3"/>
    </row>
    <row r="167" spans="2:8" ht="18" customHeight="1" x14ac:dyDescent="0.3">
      <c r="B167" s="116"/>
      <c r="C167" s="116"/>
      <c r="D167" s="116"/>
      <c r="E167" s="116"/>
      <c r="F167" s="116"/>
      <c r="G167" s="116"/>
      <c r="H167" s="116"/>
    </row>
    <row r="168" spans="2:8" ht="18" customHeight="1" x14ac:dyDescent="0.3">
      <c r="B168" s="109" t="s">
        <v>16</v>
      </c>
      <c r="C168" s="109"/>
      <c r="D168" s="109"/>
      <c r="E168" s="109"/>
      <c r="F168" s="109"/>
      <c r="G168" s="109"/>
      <c r="H168" s="109"/>
    </row>
    <row r="169" spans="2:8" ht="18" customHeight="1" x14ac:dyDescent="0.3">
      <c r="B169" s="2" t="s">
        <v>273</v>
      </c>
      <c r="C169" s="2" t="s">
        <v>274</v>
      </c>
      <c r="D169" s="2" t="str">
        <f>_xlfn.CONCAT(C169," ",B169)</f>
        <v>Nejc Mavec</v>
      </c>
      <c r="E169" s="15" t="s">
        <v>121</v>
      </c>
      <c r="F169" s="2" t="s">
        <v>287</v>
      </c>
      <c r="G169" s="2"/>
      <c r="H169" s="3"/>
    </row>
    <row r="170" spans="2:8" ht="18" customHeight="1" x14ac:dyDescent="0.3">
      <c r="B170" s="2" t="s">
        <v>275</v>
      </c>
      <c r="C170" s="2" t="s">
        <v>276</v>
      </c>
      <c r="D170" s="2" t="str">
        <f t="shared" ref="D170:D176" si="8">_xlfn.CONCAT(C170," ",B170)</f>
        <v>Miha Buček</v>
      </c>
      <c r="E170" s="12" t="s">
        <v>122</v>
      </c>
      <c r="F170" s="2" t="s">
        <v>287</v>
      </c>
      <c r="G170" s="2"/>
      <c r="H170" s="3"/>
    </row>
    <row r="171" spans="2:8" ht="18" customHeight="1" x14ac:dyDescent="0.3">
      <c r="B171" s="2" t="s">
        <v>277</v>
      </c>
      <c r="C171" s="2" t="s">
        <v>278</v>
      </c>
      <c r="D171" s="2" t="str">
        <f t="shared" si="8"/>
        <v>Matej Kranjec</v>
      </c>
      <c r="E171" s="12" t="s">
        <v>85</v>
      </c>
      <c r="F171" s="2" t="s">
        <v>287</v>
      </c>
      <c r="G171" s="2"/>
      <c r="H171" s="3"/>
    </row>
    <row r="172" spans="2:8" ht="18" customHeight="1" x14ac:dyDescent="0.3">
      <c r="B172" s="2" t="s">
        <v>279</v>
      </c>
      <c r="C172" s="2" t="s">
        <v>280</v>
      </c>
      <c r="D172" s="2" t="str">
        <f t="shared" si="8"/>
        <v>Jaka Zorec</v>
      </c>
      <c r="E172" s="12" t="s">
        <v>85</v>
      </c>
      <c r="F172" s="2" t="s">
        <v>287</v>
      </c>
      <c r="G172" s="2"/>
      <c r="H172" s="3"/>
    </row>
    <row r="173" spans="2:8" ht="18" customHeight="1" x14ac:dyDescent="0.3">
      <c r="B173" s="2" t="s">
        <v>281</v>
      </c>
      <c r="C173" s="2" t="s">
        <v>282</v>
      </c>
      <c r="D173" s="2" t="str">
        <f t="shared" si="8"/>
        <v>Matjaž Cotič</v>
      </c>
      <c r="E173" s="12" t="s">
        <v>30</v>
      </c>
      <c r="F173" s="2" t="s">
        <v>287</v>
      </c>
      <c r="G173" s="2" t="s">
        <v>30</v>
      </c>
      <c r="H173" s="3"/>
    </row>
    <row r="174" spans="2:8" ht="18" customHeight="1" x14ac:dyDescent="0.3">
      <c r="B174" s="2" t="s">
        <v>283</v>
      </c>
      <c r="C174" s="2" t="s">
        <v>284</v>
      </c>
      <c r="D174" s="2" t="str">
        <f t="shared" si="8"/>
        <v>Nace Pavlica</v>
      </c>
      <c r="E174" s="12" t="s">
        <v>30</v>
      </c>
      <c r="F174" s="2" t="s">
        <v>287</v>
      </c>
      <c r="G174" s="2" t="s">
        <v>30</v>
      </c>
      <c r="H174" s="3"/>
    </row>
    <row r="175" spans="2:8" ht="18" customHeight="1" x14ac:dyDescent="0.3">
      <c r="B175" s="2" t="s">
        <v>285</v>
      </c>
      <c r="C175" s="2" t="s">
        <v>185</v>
      </c>
      <c r="D175" s="2" t="str">
        <f t="shared" si="8"/>
        <v>Žiga Petarin</v>
      </c>
      <c r="E175" s="12" t="s">
        <v>30</v>
      </c>
      <c r="F175" s="2" t="s">
        <v>287</v>
      </c>
      <c r="G175" s="2" t="s">
        <v>30</v>
      </c>
      <c r="H175" s="3"/>
    </row>
    <row r="176" spans="2:8" ht="18" customHeight="1" x14ac:dyDescent="0.3">
      <c r="B176" s="2" t="s">
        <v>156</v>
      </c>
      <c r="C176" s="2" t="s">
        <v>286</v>
      </c>
      <c r="D176" s="2" t="str">
        <f t="shared" si="8"/>
        <v>Peter Saksida</v>
      </c>
      <c r="E176" s="12" t="s">
        <v>30</v>
      </c>
      <c r="F176" s="2" t="s">
        <v>287</v>
      </c>
      <c r="G176" s="2" t="s">
        <v>30</v>
      </c>
      <c r="H176" s="3"/>
    </row>
    <row r="177" spans="2:9" ht="18" customHeight="1" x14ac:dyDescent="0.3">
      <c r="B177" s="119"/>
      <c r="C177" s="119"/>
      <c r="D177" s="119"/>
      <c r="E177" s="119"/>
      <c r="F177" s="119"/>
      <c r="G177" s="119"/>
      <c r="H177" s="119"/>
    </row>
    <row r="178" spans="2:9" ht="18" customHeight="1" x14ac:dyDescent="0.3">
      <c r="B178" s="109" t="s">
        <v>17</v>
      </c>
      <c r="C178" s="109"/>
      <c r="D178" s="109"/>
      <c r="E178" s="109"/>
      <c r="F178" s="109"/>
      <c r="G178" s="109"/>
      <c r="H178" s="109"/>
    </row>
    <row r="179" spans="2:9" ht="18" customHeight="1" x14ac:dyDescent="0.3">
      <c r="B179" s="2" t="s">
        <v>288</v>
      </c>
      <c r="C179" s="2" t="s">
        <v>218</v>
      </c>
      <c r="D179" s="2" t="str">
        <f>_xlfn.CONCAT(C179," ",B179)</f>
        <v>Lara Erniša</v>
      </c>
      <c r="E179" s="15" t="s">
        <v>28</v>
      </c>
      <c r="F179" s="2" t="s">
        <v>303</v>
      </c>
      <c r="G179" s="2"/>
      <c r="H179" s="3"/>
    </row>
    <row r="180" spans="2:9" ht="18" customHeight="1" x14ac:dyDescent="0.3">
      <c r="B180" s="2" t="s">
        <v>289</v>
      </c>
      <c r="C180" s="2" t="s">
        <v>64</v>
      </c>
      <c r="D180" s="2" t="str">
        <f t="shared" ref="D180:D189" si="9">_xlfn.CONCAT(C180," ",B180)</f>
        <v>Lana Rep</v>
      </c>
      <c r="E180" s="12" t="s">
        <v>121</v>
      </c>
      <c r="F180" s="2" t="s">
        <v>303</v>
      </c>
      <c r="G180" s="2"/>
      <c r="H180" s="3"/>
    </row>
    <row r="181" spans="2:9" ht="18" customHeight="1" x14ac:dyDescent="0.3">
      <c r="B181" s="20" t="s">
        <v>290</v>
      </c>
      <c r="C181" s="20" t="s">
        <v>261</v>
      </c>
      <c r="D181" s="2" t="str">
        <f t="shared" si="9"/>
        <v>Pia Ban</v>
      </c>
      <c r="E181" s="12" t="s">
        <v>85</v>
      </c>
      <c r="F181" s="2" t="s">
        <v>303</v>
      </c>
      <c r="G181" s="20"/>
      <c r="H181" s="20"/>
      <c r="I181" s="7"/>
    </row>
    <row r="182" spans="2:9" ht="18" customHeight="1" x14ac:dyDescent="0.3">
      <c r="B182" s="20" t="s">
        <v>291</v>
      </c>
      <c r="C182" s="20" t="s">
        <v>292</v>
      </c>
      <c r="D182" s="2" t="str">
        <f t="shared" si="9"/>
        <v>Soča Sršen</v>
      </c>
      <c r="E182" s="12" t="s">
        <v>85</v>
      </c>
      <c r="F182" s="2" t="s">
        <v>303</v>
      </c>
      <c r="G182" s="20"/>
      <c r="H182" s="20"/>
      <c r="I182" s="7"/>
    </row>
    <row r="183" spans="2:9" ht="18" customHeight="1" x14ac:dyDescent="0.3">
      <c r="B183" s="20" t="s">
        <v>293</v>
      </c>
      <c r="C183" s="20" t="s">
        <v>294</v>
      </c>
      <c r="D183" s="2" t="str">
        <f t="shared" si="9"/>
        <v>Lucija Blažek</v>
      </c>
      <c r="E183" s="12" t="s">
        <v>123</v>
      </c>
      <c r="F183" s="2" t="s">
        <v>303</v>
      </c>
      <c r="G183" s="20" t="s">
        <v>123</v>
      </c>
      <c r="H183" s="20"/>
      <c r="I183" s="7"/>
    </row>
    <row r="184" spans="2:9" ht="18" customHeight="1" x14ac:dyDescent="0.3">
      <c r="B184" s="20" t="s">
        <v>295</v>
      </c>
      <c r="C184" s="20" t="s">
        <v>142</v>
      </c>
      <c r="D184" s="2" t="str">
        <f t="shared" si="9"/>
        <v>Mia Gazič</v>
      </c>
      <c r="E184" s="12" t="s">
        <v>123</v>
      </c>
      <c r="F184" s="2" t="s">
        <v>303</v>
      </c>
      <c r="G184" s="20" t="s">
        <v>123</v>
      </c>
      <c r="H184" s="20"/>
      <c r="I184" s="7"/>
    </row>
    <row r="185" spans="2:9" ht="18" customHeight="1" x14ac:dyDescent="0.3">
      <c r="B185" s="20" t="s">
        <v>296</v>
      </c>
      <c r="C185" s="20" t="s">
        <v>297</v>
      </c>
      <c r="D185" s="2" t="str">
        <f t="shared" si="9"/>
        <v>Doroteja Vidmar Gajšek</v>
      </c>
      <c r="E185" s="12" t="s">
        <v>123</v>
      </c>
      <c r="F185" s="2" t="s">
        <v>303</v>
      </c>
      <c r="G185" s="20" t="s">
        <v>123</v>
      </c>
      <c r="H185" s="20"/>
      <c r="I185" s="7"/>
    </row>
    <row r="186" spans="2:9" ht="18" customHeight="1" x14ac:dyDescent="0.3">
      <c r="B186" s="21" t="s">
        <v>298</v>
      </c>
      <c r="C186" s="21" t="s">
        <v>49</v>
      </c>
      <c r="D186" s="2" t="str">
        <f t="shared" si="9"/>
        <v>Kaja Abramič</v>
      </c>
      <c r="E186" s="12" t="s">
        <v>30</v>
      </c>
      <c r="F186" s="2" t="s">
        <v>303</v>
      </c>
      <c r="G186" s="2" t="s">
        <v>30</v>
      </c>
      <c r="H186" s="21"/>
      <c r="I186" s="7"/>
    </row>
    <row r="187" spans="2:9" ht="18" customHeight="1" x14ac:dyDescent="0.3">
      <c r="B187" s="21" t="s">
        <v>299</v>
      </c>
      <c r="C187" s="21" t="s">
        <v>149</v>
      </c>
      <c r="D187" s="2" t="str">
        <f t="shared" si="9"/>
        <v>Ela Kožlin</v>
      </c>
      <c r="E187" s="12" t="s">
        <v>30</v>
      </c>
      <c r="F187" s="2" t="s">
        <v>303</v>
      </c>
      <c r="G187" s="2" t="s">
        <v>30</v>
      </c>
      <c r="H187" s="21"/>
      <c r="I187" s="7"/>
    </row>
    <row r="188" spans="2:9" ht="18" customHeight="1" x14ac:dyDescent="0.3">
      <c r="B188" s="21" t="s">
        <v>300</v>
      </c>
      <c r="C188" s="21" t="s">
        <v>301</v>
      </c>
      <c r="D188" s="2" t="str">
        <f t="shared" si="9"/>
        <v>Hana Lukežič</v>
      </c>
      <c r="E188" s="12" t="s">
        <v>30</v>
      </c>
      <c r="F188" s="2" t="s">
        <v>303</v>
      </c>
      <c r="G188" s="2" t="s">
        <v>30</v>
      </c>
      <c r="H188" s="21"/>
      <c r="I188" s="7"/>
    </row>
    <row r="189" spans="2:9" ht="18" customHeight="1" x14ac:dyDescent="0.3">
      <c r="B189" s="21" t="s">
        <v>302</v>
      </c>
      <c r="C189" s="21" t="s">
        <v>140</v>
      </c>
      <c r="D189" s="2" t="str">
        <f t="shared" si="9"/>
        <v>Veronika Žvanut</v>
      </c>
      <c r="E189" s="12" t="s">
        <v>30</v>
      </c>
      <c r="F189" s="2" t="s">
        <v>303</v>
      </c>
      <c r="G189" s="2" t="s">
        <v>30</v>
      </c>
      <c r="H189" s="21"/>
      <c r="I189" s="7"/>
    </row>
    <row r="190" spans="2:9" x14ac:dyDescent="0.3">
      <c r="B190" s="7"/>
      <c r="C190" s="7"/>
      <c r="D190" s="7"/>
      <c r="E190" s="7"/>
      <c r="F190" s="7"/>
      <c r="G190" s="7"/>
      <c r="H190" s="7"/>
      <c r="I190" s="7"/>
    </row>
    <row r="191" spans="2:9" x14ac:dyDescent="0.3">
      <c r="B191" s="7"/>
      <c r="C191" s="7"/>
      <c r="D191" s="7"/>
      <c r="E191" s="7"/>
      <c r="F191" s="7"/>
      <c r="G191" s="7"/>
      <c r="H191" s="7"/>
      <c r="I191" s="7"/>
    </row>
    <row r="192" spans="2:9" x14ac:dyDescent="0.3">
      <c r="B192" s="7"/>
      <c r="C192" s="7"/>
      <c r="D192" s="7"/>
      <c r="E192" s="7"/>
      <c r="F192" s="7"/>
      <c r="G192" s="7"/>
      <c r="H192" s="7"/>
      <c r="I192" s="7"/>
    </row>
    <row r="193" spans="2:9" x14ac:dyDescent="0.3">
      <c r="B193" s="7"/>
      <c r="C193" s="7"/>
      <c r="D193" s="7"/>
      <c r="E193" s="7"/>
      <c r="F193" s="7"/>
      <c r="G193" s="7"/>
      <c r="H193" s="7"/>
      <c r="I193" s="7"/>
    </row>
    <row r="194" spans="2:9" x14ac:dyDescent="0.3">
      <c r="B194" s="7"/>
      <c r="C194" s="7"/>
      <c r="D194" s="7"/>
      <c r="E194" s="7"/>
      <c r="F194" s="7"/>
      <c r="G194" s="7"/>
      <c r="H194" s="7"/>
      <c r="I194" s="7"/>
    </row>
    <row r="195" spans="2:9" x14ac:dyDescent="0.3">
      <c r="B195" s="7"/>
      <c r="C195" s="7"/>
      <c r="D195" s="7"/>
      <c r="E195" s="7"/>
      <c r="F195" s="7"/>
      <c r="G195" s="7"/>
      <c r="H195" s="7"/>
      <c r="I195" s="7"/>
    </row>
    <row r="196" spans="2:9" x14ac:dyDescent="0.3">
      <c r="B196" s="7"/>
      <c r="C196" s="7"/>
      <c r="D196" s="7"/>
      <c r="E196" s="7"/>
      <c r="F196" s="7"/>
      <c r="G196" s="7"/>
      <c r="H196" s="7"/>
      <c r="I196" s="7"/>
    </row>
    <row r="197" spans="2:9" x14ac:dyDescent="0.3">
      <c r="B197" s="7"/>
      <c r="C197" s="7"/>
      <c r="D197" s="7"/>
      <c r="E197" s="7"/>
      <c r="F197" s="7"/>
      <c r="G197" s="7"/>
      <c r="H197" s="7"/>
      <c r="I197" s="7"/>
    </row>
    <row r="198" spans="2:9" x14ac:dyDescent="0.3">
      <c r="B198" s="7"/>
      <c r="C198" s="7"/>
      <c r="D198" s="7"/>
      <c r="E198" s="7"/>
      <c r="F198" s="7"/>
      <c r="G198" s="7"/>
      <c r="H198" s="7"/>
      <c r="I198" s="7"/>
    </row>
    <row r="199" spans="2:9" x14ac:dyDescent="0.3">
      <c r="B199" s="7"/>
      <c r="C199" s="7"/>
      <c r="D199" s="7"/>
      <c r="E199" s="7"/>
      <c r="F199" s="7"/>
      <c r="G199" s="7"/>
      <c r="H199" s="7"/>
      <c r="I199" s="7"/>
    </row>
    <row r="200" spans="2:9" x14ac:dyDescent="0.3">
      <c r="B200" s="7"/>
      <c r="C200" s="7"/>
      <c r="D200" s="7"/>
      <c r="E200" s="7"/>
      <c r="F200" s="7"/>
      <c r="G200" s="7"/>
      <c r="H200" s="7"/>
      <c r="I200" s="7"/>
    </row>
    <row r="201" spans="2:9" x14ac:dyDescent="0.3">
      <c r="B201" s="7"/>
      <c r="C201" s="7"/>
      <c r="D201" s="7"/>
      <c r="E201" s="7"/>
      <c r="F201" s="7"/>
      <c r="G201" s="7"/>
      <c r="H201" s="7"/>
      <c r="I201" s="7"/>
    </row>
    <row r="202" spans="2:9" x14ac:dyDescent="0.3">
      <c r="B202" s="7"/>
      <c r="C202" s="7"/>
      <c r="D202" s="7"/>
      <c r="E202" s="7"/>
      <c r="F202" s="7"/>
      <c r="G202" s="7"/>
      <c r="H202" s="7"/>
      <c r="I202" s="7"/>
    </row>
    <row r="203" spans="2:9" x14ac:dyDescent="0.3">
      <c r="B203" s="7"/>
      <c r="C203" s="7"/>
      <c r="D203" s="7"/>
      <c r="E203" s="7"/>
      <c r="F203" s="7"/>
      <c r="G203" s="7"/>
      <c r="H203" s="7"/>
      <c r="I203" s="7"/>
    </row>
    <row r="204" spans="2:9" x14ac:dyDescent="0.3">
      <c r="B204" s="7"/>
      <c r="C204" s="7"/>
      <c r="D204" s="7"/>
      <c r="E204" s="7"/>
      <c r="F204" s="7"/>
      <c r="G204" s="7"/>
      <c r="H204" s="7"/>
      <c r="I204" s="7"/>
    </row>
    <row r="205" spans="2:9" x14ac:dyDescent="0.3">
      <c r="B205" s="7"/>
      <c r="C205" s="7"/>
      <c r="D205" s="7"/>
      <c r="E205" s="7"/>
      <c r="F205" s="7"/>
      <c r="G205" s="7"/>
      <c r="H205" s="7"/>
      <c r="I205" s="7"/>
    </row>
    <row r="206" spans="2:9" x14ac:dyDescent="0.3">
      <c r="B206" s="7"/>
      <c r="C206" s="7"/>
      <c r="D206" s="7"/>
      <c r="E206" s="7"/>
      <c r="F206" s="7"/>
      <c r="G206" s="7"/>
      <c r="H206" s="7"/>
      <c r="I206" s="7"/>
    </row>
    <row r="207" spans="2:9" x14ac:dyDescent="0.3">
      <c r="B207" s="7"/>
      <c r="C207" s="7"/>
      <c r="D207" s="7"/>
      <c r="E207" s="7"/>
      <c r="F207" s="7"/>
      <c r="G207" s="7"/>
      <c r="H207" s="7"/>
      <c r="I207" s="7"/>
    </row>
    <row r="208" spans="2:9" x14ac:dyDescent="0.3">
      <c r="B208" s="7"/>
      <c r="C208" s="7"/>
      <c r="D208" s="7"/>
      <c r="E208" s="7"/>
      <c r="F208" s="7"/>
      <c r="G208" s="7"/>
      <c r="H208" s="7"/>
      <c r="I208" s="7"/>
    </row>
    <row r="209" spans="2:9" x14ac:dyDescent="0.3">
      <c r="B209" s="7"/>
      <c r="C209" s="7"/>
      <c r="D209" s="7"/>
      <c r="E209" s="7"/>
      <c r="F209" s="7"/>
      <c r="G209" s="7"/>
      <c r="H209" s="7"/>
      <c r="I209" s="7"/>
    </row>
    <row r="210" spans="2:9" x14ac:dyDescent="0.3">
      <c r="B210" s="7"/>
      <c r="C210" s="7"/>
      <c r="D210" s="7"/>
      <c r="E210" s="7"/>
      <c r="F210" s="7"/>
      <c r="G210" s="7"/>
      <c r="H210" s="7"/>
      <c r="I210" s="7"/>
    </row>
    <row r="211" spans="2:9" x14ac:dyDescent="0.3">
      <c r="B211" s="7"/>
      <c r="C211" s="7"/>
      <c r="D211" s="7"/>
      <c r="E211" s="7"/>
      <c r="F211" s="7"/>
      <c r="G211" s="7"/>
      <c r="H211" s="7"/>
      <c r="I211" s="7"/>
    </row>
    <row r="212" spans="2:9" x14ac:dyDescent="0.3">
      <c r="B212" s="7"/>
      <c r="C212" s="7"/>
      <c r="D212" s="7"/>
      <c r="E212" s="7"/>
      <c r="F212" s="7"/>
      <c r="G212" s="7"/>
      <c r="H212" s="7"/>
      <c r="I212" s="7"/>
    </row>
    <row r="213" spans="2:9" x14ac:dyDescent="0.3">
      <c r="B213" s="7"/>
      <c r="C213" s="7"/>
      <c r="D213" s="7"/>
      <c r="E213" s="7"/>
      <c r="F213" s="7"/>
      <c r="G213" s="7"/>
      <c r="H213" s="7"/>
      <c r="I213" s="7"/>
    </row>
    <row r="214" spans="2:9" x14ac:dyDescent="0.3">
      <c r="B214" s="7"/>
      <c r="C214" s="7"/>
      <c r="D214" s="7"/>
      <c r="E214" s="7"/>
      <c r="F214" s="7"/>
      <c r="G214" s="7"/>
      <c r="H214" s="7"/>
      <c r="I214" s="7"/>
    </row>
    <row r="215" spans="2:9" x14ac:dyDescent="0.3">
      <c r="B215" s="7"/>
      <c r="C215" s="7"/>
      <c r="D215" s="7"/>
      <c r="E215" s="7"/>
      <c r="F215" s="7"/>
      <c r="G215" s="7"/>
      <c r="H215" s="7"/>
      <c r="I215" s="7"/>
    </row>
    <row r="216" spans="2:9" x14ac:dyDescent="0.3">
      <c r="B216" s="7"/>
      <c r="C216" s="7"/>
      <c r="D216" s="7"/>
      <c r="E216" s="7"/>
      <c r="F216" s="7"/>
      <c r="G216" s="7"/>
      <c r="H216" s="7"/>
      <c r="I216" s="7"/>
    </row>
    <row r="217" spans="2:9" x14ac:dyDescent="0.3">
      <c r="B217" s="7"/>
      <c r="C217" s="7"/>
      <c r="D217" s="7"/>
      <c r="E217" s="7"/>
      <c r="F217" s="7"/>
      <c r="G217" s="7"/>
      <c r="H217" s="7"/>
      <c r="I217" s="7"/>
    </row>
    <row r="218" spans="2:9" x14ac:dyDescent="0.3">
      <c r="B218" s="7"/>
      <c r="C218" s="7"/>
      <c r="D218" s="7"/>
      <c r="E218" s="7"/>
      <c r="F218" s="7"/>
      <c r="G218" s="7"/>
      <c r="H218" s="7"/>
      <c r="I218" s="7"/>
    </row>
    <row r="219" spans="2:9" x14ac:dyDescent="0.3">
      <c r="B219" s="7"/>
      <c r="C219" s="7"/>
      <c r="D219" s="7"/>
      <c r="E219" s="7"/>
      <c r="F219" s="7"/>
      <c r="G219" s="7"/>
      <c r="H219" s="7"/>
      <c r="I219" s="7"/>
    </row>
    <row r="220" spans="2:9" x14ac:dyDescent="0.3">
      <c r="B220" s="7"/>
      <c r="C220" s="7"/>
      <c r="D220" s="7"/>
      <c r="E220" s="7"/>
      <c r="F220" s="7"/>
      <c r="G220" s="7"/>
      <c r="H220" s="7"/>
      <c r="I220" s="7"/>
    </row>
    <row r="221" spans="2:9" x14ac:dyDescent="0.3">
      <c r="B221" s="7"/>
      <c r="C221" s="7"/>
      <c r="D221" s="7"/>
      <c r="E221" s="7"/>
      <c r="F221" s="7"/>
      <c r="G221" s="7"/>
      <c r="H221" s="7"/>
      <c r="I221" s="7"/>
    </row>
    <row r="222" spans="2:9" x14ac:dyDescent="0.3">
      <c r="B222" s="7"/>
      <c r="C222" s="7"/>
      <c r="D222" s="7"/>
      <c r="E222" s="7"/>
      <c r="F222" s="7"/>
      <c r="G222" s="7"/>
      <c r="H222" s="7"/>
      <c r="I222" s="7"/>
    </row>
    <row r="223" spans="2:9" x14ac:dyDescent="0.3">
      <c r="B223" s="7"/>
      <c r="C223" s="7"/>
      <c r="D223" s="7"/>
      <c r="E223" s="7"/>
      <c r="F223" s="7"/>
      <c r="G223" s="7"/>
      <c r="H223" s="7"/>
      <c r="I223" s="7"/>
    </row>
    <row r="224" spans="2:9" x14ac:dyDescent="0.3">
      <c r="B224" s="7"/>
      <c r="C224" s="7"/>
      <c r="D224" s="7"/>
      <c r="E224" s="7"/>
      <c r="F224" s="7"/>
      <c r="G224" s="7"/>
      <c r="H224" s="7"/>
      <c r="I224" s="7"/>
    </row>
    <row r="225" spans="2:9" x14ac:dyDescent="0.3">
      <c r="B225" s="7"/>
      <c r="C225" s="7"/>
      <c r="D225" s="7"/>
      <c r="E225" s="7"/>
      <c r="F225" s="7"/>
      <c r="G225" s="7"/>
      <c r="H225" s="7"/>
      <c r="I225" s="7"/>
    </row>
    <row r="226" spans="2:9" x14ac:dyDescent="0.3">
      <c r="B226" s="7"/>
      <c r="C226" s="7"/>
      <c r="D226" s="7"/>
      <c r="E226" s="7"/>
      <c r="F226" s="7"/>
      <c r="G226" s="7"/>
      <c r="H226" s="7"/>
      <c r="I226" s="7"/>
    </row>
    <row r="227" spans="2:9" x14ac:dyDescent="0.3">
      <c r="B227" s="7"/>
      <c r="C227" s="7"/>
      <c r="D227" s="7"/>
      <c r="E227" s="7"/>
      <c r="F227" s="7"/>
      <c r="G227" s="7"/>
      <c r="H227" s="7"/>
      <c r="I227" s="7"/>
    </row>
    <row r="228" spans="2:9" x14ac:dyDescent="0.3">
      <c r="B228" s="7"/>
      <c r="C228" s="7"/>
      <c r="D228" s="7"/>
      <c r="E228" s="7"/>
      <c r="F228" s="7"/>
      <c r="G228" s="7"/>
      <c r="H228" s="7"/>
      <c r="I228" s="7"/>
    </row>
    <row r="229" spans="2:9" x14ac:dyDescent="0.3">
      <c r="B229" s="7"/>
      <c r="C229" s="7"/>
      <c r="D229" s="7"/>
      <c r="E229" s="7"/>
      <c r="F229" s="7"/>
      <c r="G229" s="7"/>
      <c r="H229" s="7"/>
      <c r="I229" s="7"/>
    </row>
    <row r="230" spans="2:9" x14ac:dyDescent="0.3">
      <c r="B230" s="7"/>
      <c r="C230" s="7"/>
      <c r="D230" s="7"/>
      <c r="E230" s="7"/>
      <c r="F230" s="7"/>
      <c r="G230" s="7"/>
      <c r="H230" s="7"/>
      <c r="I230" s="7"/>
    </row>
    <row r="231" spans="2:9" x14ac:dyDescent="0.3">
      <c r="B231" s="7"/>
      <c r="C231" s="7"/>
      <c r="D231" s="7"/>
      <c r="E231" s="7"/>
      <c r="F231" s="7"/>
      <c r="G231" s="7"/>
      <c r="H231" s="7"/>
      <c r="I231" s="7"/>
    </row>
    <row r="232" spans="2:9" x14ac:dyDescent="0.3">
      <c r="B232" s="7"/>
      <c r="C232" s="7"/>
      <c r="D232" s="7"/>
      <c r="E232" s="7"/>
      <c r="F232" s="7"/>
      <c r="G232" s="7"/>
      <c r="H232" s="7"/>
      <c r="I232" s="7"/>
    </row>
    <row r="233" spans="2:9" x14ac:dyDescent="0.3">
      <c r="B233" s="7"/>
      <c r="C233" s="7"/>
      <c r="D233" s="7"/>
      <c r="E233" s="7"/>
      <c r="F233" s="7"/>
      <c r="G233" s="7"/>
      <c r="H233" s="7"/>
      <c r="I233" s="7"/>
    </row>
    <row r="234" spans="2:9" x14ac:dyDescent="0.3">
      <c r="B234" s="7"/>
      <c r="C234" s="7"/>
      <c r="D234" s="7"/>
      <c r="E234" s="7"/>
      <c r="F234" s="7"/>
      <c r="G234" s="7"/>
      <c r="H234" s="7"/>
      <c r="I234" s="7"/>
    </row>
    <row r="235" spans="2:9" x14ac:dyDescent="0.3">
      <c r="B235" s="7"/>
      <c r="C235" s="7"/>
      <c r="D235" s="7"/>
      <c r="E235" s="7"/>
      <c r="F235" s="7"/>
      <c r="G235" s="7"/>
      <c r="H235" s="7"/>
      <c r="I235" s="7"/>
    </row>
    <row r="236" spans="2:9" x14ac:dyDescent="0.3">
      <c r="B236" s="7"/>
      <c r="C236" s="7"/>
      <c r="D236" s="7"/>
      <c r="E236" s="7"/>
      <c r="F236" s="7"/>
      <c r="G236" s="7"/>
      <c r="H236" s="7"/>
      <c r="I236" s="7"/>
    </row>
    <row r="237" spans="2:9" x14ac:dyDescent="0.3">
      <c r="B237" s="7"/>
      <c r="C237" s="7"/>
      <c r="D237" s="7"/>
      <c r="E237" s="7"/>
      <c r="F237" s="7"/>
      <c r="G237" s="7"/>
      <c r="H237" s="7"/>
      <c r="I237" s="7"/>
    </row>
    <row r="238" spans="2:9" x14ac:dyDescent="0.3">
      <c r="B238" s="7"/>
      <c r="C238" s="7"/>
      <c r="D238" s="7"/>
      <c r="E238" s="7"/>
      <c r="F238" s="7"/>
      <c r="G238" s="7"/>
      <c r="H238" s="7"/>
      <c r="I238" s="7"/>
    </row>
    <row r="239" spans="2:9" x14ac:dyDescent="0.3">
      <c r="B239" s="7"/>
      <c r="C239" s="7"/>
      <c r="D239" s="7"/>
      <c r="E239" s="7"/>
      <c r="F239" s="7"/>
      <c r="G239" s="7"/>
      <c r="H239" s="7"/>
      <c r="I239" s="7"/>
    </row>
    <row r="240" spans="2:9" x14ac:dyDescent="0.3">
      <c r="B240" s="7"/>
      <c r="C240" s="7"/>
      <c r="D240" s="7"/>
      <c r="E240" s="7"/>
      <c r="F240" s="7"/>
      <c r="G240" s="7"/>
      <c r="H240" s="7"/>
      <c r="I240" s="7"/>
    </row>
    <row r="241" spans="2:9" x14ac:dyDescent="0.3">
      <c r="B241" s="7"/>
      <c r="C241" s="7"/>
      <c r="D241" s="7"/>
      <c r="E241" s="7"/>
      <c r="F241" s="7"/>
      <c r="G241" s="7"/>
      <c r="H241" s="7"/>
      <c r="I241" s="7"/>
    </row>
    <row r="242" spans="2:9" x14ac:dyDescent="0.3">
      <c r="B242" s="7"/>
      <c r="C242" s="7"/>
      <c r="D242" s="7"/>
      <c r="E242" s="7"/>
      <c r="F242" s="7"/>
      <c r="G242" s="7"/>
      <c r="H242" s="7"/>
      <c r="I242" s="7"/>
    </row>
    <row r="243" spans="2:9" x14ac:dyDescent="0.3">
      <c r="B243" s="7"/>
      <c r="C243" s="7"/>
      <c r="D243" s="7"/>
      <c r="E243" s="7"/>
      <c r="F243" s="7"/>
      <c r="G243" s="7"/>
      <c r="H243" s="7"/>
      <c r="I243" s="7"/>
    </row>
    <row r="244" spans="2:9" x14ac:dyDescent="0.3">
      <c r="B244" s="7"/>
      <c r="C244" s="7"/>
      <c r="D244" s="7"/>
      <c r="E244" s="7"/>
      <c r="F244" s="7"/>
      <c r="G244" s="7"/>
      <c r="H244" s="7"/>
      <c r="I244" s="7"/>
    </row>
    <row r="245" spans="2:9" x14ac:dyDescent="0.3">
      <c r="B245" s="7"/>
      <c r="C245" s="7"/>
      <c r="D245" s="7"/>
      <c r="E245" s="7"/>
      <c r="F245" s="7"/>
      <c r="G245" s="7"/>
      <c r="H245" s="7"/>
      <c r="I245" s="7"/>
    </row>
    <row r="246" spans="2:9" x14ac:dyDescent="0.3">
      <c r="B246" s="7"/>
      <c r="C246" s="7"/>
      <c r="D246" s="7"/>
      <c r="E246" s="7"/>
      <c r="F246" s="7"/>
      <c r="G246" s="7"/>
      <c r="H246" s="7"/>
      <c r="I246" s="7"/>
    </row>
    <row r="247" spans="2:9" x14ac:dyDescent="0.3">
      <c r="B247" s="7"/>
      <c r="C247" s="7"/>
      <c r="D247" s="7"/>
      <c r="E247" s="7"/>
      <c r="F247" s="7"/>
      <c r="G247" s="7"/>
      <c r="H247" s="7"/>
      <c r="I247" s="7"/>
    </row>
    <row r="248" spans="2:9" x14ac:dyDescent="0.3">
      <c r="B248" s="7"/>
      <c r="C248" s="7"/>
      <c r="D248" s="7"/>
      <c r="E248" s="7"/>
      <c r="F248" s="7"/>
      <c r="G248" s="7"/>
      <c r="H248" s="7"/>
      <c r="I248" s="7"/>
    </row>
    <row r="249" spans="2:9" x14ac:dyDescent="0.3">
      <c r="B249" s="7"/>
      <c r="C249" s="7"/>
      <c r="D249" s="7"/>
      <c r="E249" s="7"/>
      <c r="F249" s="7"/>
      <c r="G249" s="7"/>
      <c r="H249" s="7"/>
      <c r="I249" s="7"/>
    </row>
    <row r="250" spans="2:9" x14ac:dyDescent="0.3">
      <c r="B250" s="7"/>
      <c r="C250" s="7"/>
      <c r="D250" s="7"/>
      <c r="E250" s="7"/>
      <c r="F250" s="7"/>
      <c r="G250" s="7"/>
      <c r="H250" s="7"/>
      <c r="I250" s="7"/>
    </row>
    <row r="251" spans="2:9" x14ac:dyDescent="0.3">
      <c r="B251" s="7"/>
      <c r="C251" s="7"/>
      <c r="D251" s="7"/>
      <c r="E251" s="7"/>
      <c r="F251" s="7"/>
      <c r="G251" s="7"/>
      <c r="H251" s="7"/>
      <c r="I251" s="7"/>
    </row>
    <row r="252" spans="2:9" x14ac:dyDescent="0.3">
      <c r="B252" s="7"/>
      <c r="C252" s="7"/>
      <c r="D252" s="7"/>
      <c r="E252" s="7"/>
      <c r="F252" s="7"/>
      <c r="G252" s="7"/>
      <c r="H252" s="7"/>
      <c r="I252" s="7"/>
    </row>
    <row r="253" spans="2:9" x14ac:dyDescent="0.3">
      <c r="B253" s="7"/>
      <c r="C253" s="7"/>
      <c r="D253" s="7"/>
      <c r="E253" s="7"/>
      <c r="F253" s="7"/>
      <c r="G253" s="7"/>
      <c r="H253" s="7"/>
      <c r="I253" s="7"/>
    </row>
    <row r="254" spans="2:9" x14ac:dyDescent="0.3">
      <c r="B254" s="7"/>
      <c r="C254" s="7"/>
      <c r="D254" s="7"/>
      <c r="E254" s="7"/>
      <c r="F254" s="7"/>
      <c r="G254" s="7"/>
      <c r="H254" s="7"/>
      <c r="I254" s="7"/>
    </row>
    <row r="255" spans="2:9" x14ac:dyDescent="0.3">
      <c r="B255" s="7"/>
      <c r="C255" s="7"/>
      <c r="D255" s="7"/>
      <c r="E255" s="7"/>
      <c r="F255" s="7"/>
      <c r="G255" s="7"/>
      <c r="H255" s="7"/>
      <c r="I255" s="7"/>
    </row>
    <row r="256" spans="2:9" x14ac:dyDescent="0.3">
      <c r="B256" s="7"/>
      <c r="C256" s="7"/>
      <c r="D256" s="7"/>
      <c r="E256" s="7"/>
      <c r="F256" s="7"/>
      <c r="G256" s="7"/>
      <c r="H256" s="7"/>
      <c r="I256" s="7"/>
    </row>
    <row r="257" spans="2:9" x14ac:dyDescent="0.3">
      <c r="B257" s="7"/>
      <c r="C257" s="7"/>
      <c r="D257" s="7"/>
      <c r="E257" s="7"/>
      <c r="F257" s="7"/>
      <c r="G257" s="7"/>
      <c r="H257" s="7"/>
      <c r="I257" s="7"/>
    </row>
    <row r="258" spans="2:9" x14ac:dyDescent="0.3">
      <c r="B258" s="7"/>
      <c r="C258" s="7"/>
      <c r="D258" s="7"/>
      <c r="E258" s="7"/>
      <c r="F258" s="7"/>
      <c r="G258" s="7"/>
      <c r="H258" s="7"/>
      <c r="I258" s="7"/>
    </row>
    <row r="259" spans="2:9" x14ac:dyDescent="0.3">
      <c r="B259" s="7"/>
      <c r="C259" s="7"/>
      <c r="D259" s="7"/>
      <c r="E259" s="7"/>
      <c r="F259" s="7"/>
      <c r="G259" s="7"/>
      <c r="H259" s="7"/>
      <c r="I259" s="7"/>
    </row>
    <row r="260" spans="2:9" x14ac:dyDescent="0.3">
      <c r="B260" s="7"/>
      <c r="C260" s="7"/>
      <c r="D260" s="7"/>
      <c r="E260" s="7"/>
      <c r="F260" s="7"/>
      <c r="G260" s="7"/>
      <c r="H260" s="7"/>
      <c r="I260" s="7"/>
    </row>
    <row r="261" spans="2:9" x14ac:dyDescent="0.3">
      <c r="B261" s="7"/>
      <c r="C261" s="7"/>
      <c r="D261" s="7"/>
      <c r="E261" s="7"/>
      <c r="F261" s="7"/>
      <c r="G261" s="7"/>
      <c r="H261" s="7"/>
      <c r="I261" s="7"/>
    </row>
    <row r="262" spans="2:9" x14ac:dyDescent="0.3">
      <c r="B262" s="7"/>
      <c r="C262" s="7"/>
      <c r="D262" s="7"/>
      <c r="E262" s="7"/>
      <c r="F262" s="7"/>
      <c r="G262" s="7"/>
      <c r="H262" s="7"/>
      <c r="I262" s="7"/>
    </row>
    <row r="263" spans="2:9" x14ac:dyDescent="0.3">
      <c r="B263" s="7"/>
      <c r="C263" s="7"/>
      <c r="D263" s="7"/>
      <c r="E263" s="7"/>
      <c r="F263" s="7"/>
      <c r="G263" s="7"/>
      <c r="H263" s="7"/>
      <c r="I263" s="7"/>
    </row>
    <row r="264" spans="2:9" x14ac:dyDescent="0.3">
      <c r="B264" s="7"/>
      <c r="C264" s="7"/>
      <c r="D264" s="7"/>
      <c r="E264" s="7"/>
      <c r="F264" s="7"/>
      <c r="G264" s="7"/>
      <c r="H264" s="7"/>
      <c r="I264" s="7"/>
    </row>
    <row r="265" spans="2:9" x14ac:dyDescent="0.3">
      <c r="B265" s="7"/>
      <c r="C265" s="7"/>
      <c r="D265" s="7"/>
      <c r="E265" s="7"/>
      <c r="F265" s="7"/>
      <c r="G265" s="7"/>
      <c r="H265" s="7"/>
      <c r="I265" s="7"/>
    </row>
    <row r="266" spans="2:9" x14ac:dyDescent="0.3">
      <c r="B266" s="7"/>
      <c r="C266" s="7"/>
      <c r="D266" s="7"/>
      <c r="E266" s="7"/>
      <c r="F266" s="7"/>
      <c r="G266" s="7"/>
      <c r="H266" s="7"/>
      <c r="I266" s="7"/>
    </row>
    <row r="267" spans="2:9" x14ac:dyDescent="0.3">
      <c r="B267" s="7"/>
      <c r="C267" s="7"/>
      <c r="D267" s="7"/>
      <c r="E267" s="7"/>
      <c r="F267" s="7"/>
      <c r="G267" s="7"/>
      <c r="H267" s="7"/>
      <c r="I267" s="7"/>
    </row>
    <row r="268" spans="2:9" x14ac:dyDescent="0.3">
      <c r="B268" s="7"/>
      <c r="C268" s="7"/>
      <c r="D268" s="7"/>
      <c r="E268" s="7"/>
      <c r="F268" s="7"/>
      <c r="G268" s="7"/>
      <c r="H268" s="7"/>
      <c r="I268" s="7"/>
    </row>
    <row r="269" spans="2:9" x14ac:dyDescent="0.3">
      <c r="B269" s="7"/>
      <c r="C269" s="7"/>
      <c r="D269" s="7"/>
      <c r="E269" s="7"/>
      <c r="F269" s="7"/>
      <c r="G269" s="7"/>
      <c r="H269" s="7"/>
      <c r="I269" s="7"/>
    </row>
    <row r="270" spans="2:9" x14ac:dyDescent="0.3">
      <c r="B270" s="7"/>
      <c r="C270" s="7"/>
      <c r="D270" s="7"/>
      <c r="E270" s="7"/>
      <c r="F270" s="7"/>
      <c r="G270" s="7"/>
      <c r="H270" s="7"/>
      <c r="I270" s="7"/>
    </row>
    <row r="271" spans="2:9" x14ac:dyDescent="0.3">
      <c r="B271" s="7"/>
      <c r="C271" s="7"/>
      <c r="D271" s="7"/>
      <c r="E271" s="7"/>
      <c r="F271" s="7"/>
      <c r="G271" s="7"/>
      <c r="H271" s="7"/>
      <c r="I271" s="7"/>
    </row>
    <row r="272" spans="2:9" x14ac:dyDescent="0.3">
      <c r="B272" s="7"/>
      <c r="C272" s="7"/>
      <c r="D272" s="7"/>
      <c r="E272" s="7"/>
      <c r="F272" s="7"/>
      <c r="G272" s="7"/>
      <c r="H272" s="7"/>
      <c r="I272" s="7"/>
    </row>
    <row r="273" spans="2:9" x14ac:dyDescent="0.3">
      <c r="B273" s="7"/>
      <c r="C273" s="7"/>
      <c r="D273" s="7"/>
      <c r="E273" s="7"/>
      <c r="F273" s="7"/>
      <c r="G273" s="7"/>
      <c r="H273" s="7"/>
      <c r="I273" s="7"/>
    </row>
    <row r="274" spans="2:9" x14ac:dyDescent="0.3">
      <c r="B274" s="7"/>
      <c r="C274" s="7"/>
      <c r="D274" s="7"/>
      <c r="E274" s="7"/>
      <c r="F274" s="7"/>
      <c r="G274" s="7"/>
      <c r="H274" s="7"/>
      <c r="I274" s="7"/>
    </row>
    <row r="275" spans="2:9" x14ac:dyDescent="0.3">
      <c r="B275" s="7"/>
      <c r="C275" s="7"/>
      <c r="D275" s="7"/>
      <c r="E275" s="7"/>
      <c r="F275" s="7"/>
      <c r="G275" s="7"/>
      <c r="H275" s="7"/>
      <c r="I275" s="7"/>
    </row>
    <row r="276" spans="2:9" x14ac:dyDescent="0.3">
      <c r="B276" s="7"/>
      <c r="C276" s="7"/>
      <c r="D276" s="7"/>
      <c r="E276" s="7"/>
      <c r="F276" s="7"/>
      <c r="G276" s="7"/>
      <c r="H276" s="7"/>
      <c r="I276" s="7"/>
    </row>
    <row r="277" spans="2:9" x14ac:dyDescent="0.3">
      <c r="B277" s="7"/>
      <c r="C277" s="7"/>
      <c r="D277" s="7"/>
      <c r="E277" s="7"/>
      <c r="F277" s="7"/>
      <c r="G277" s="7"/>
      <c r="H277" s="7"/>
      <c r="I277" s="7"/>
    </row>
    <row r="278" spans="2:9" x14ac:dyDescent="0.3">
      <c r="B278" s="7"/>
      <c r="C278" s="7"/>
      <c r="D278" s="7"/>
      <c r="E278" s="7"/>
      <c r="F278" s="7"/>
      <c r="G278" s="7"/>
      <c r="H278" s="7"/>
      <c r="I278" s="7"/>
    </row>
    <row r="279" spans="2:9" x14ac:dyDescent="0.3">
      <c r="B279" s="7"/>
      <c r="C279" s="7"/>
      <c r="D279" s="7"/>
      <c r="E279" s="7"/>
      <c r="F279" s="7"/>
      <c r="G279" s="7"/>
      <c r="H279" s="7"/>
      <c r="I279" s="7"/>
    </row>
    <row r="280" spans="2:9" x14ac:dyDescent="0.3">
      <c r="B280" s="7"/>
      <c r="C280" s="7"/>
      <c r="D280" s="7"/>
      <c r="E280" s="7"/>
      <c r="F280" s="7"/>
      <c r="G280" s="7"/>
      <c r="H280" s="7"/>
      <c r="I280" s="7"/>
    </row>
    <row r="281" spans="2:9" x14ac:dyDescent="0.3">
      <c r="B281" s="7"/>
      <c r="C281" s="7"/>
      <c r="D281" s="7"/>
      <c r="E281" s="7"/>
      <c r="F281" s="7"/>
      <c r="G281" s="7"/>
      <c r="H281" s="7"/>
      <c r="I281" s="7"/>
    </row>
    <row r="282" spans="2:9" x14ac:dyDescent="0.3">
      <c r="B282" s="7"/>
      <c r="C282" s="7"/>
      <c r="D282" s="7"/>
      <c r="E282" s="7"/>
      <c r="F282" s="7"/>
      <c r="G282" s="7"/>
      <c r="H282" s="7"/>
      <c r="I282" s="7"/>
    </row>
    <row r="283" spans="2:9" x14ac:dyDescent="0.3">
      <c r="B283" s="7"/>
      <c r="C283" s="7"/>
      <c r="D283" s="7"/>
      <c r="E283" s="7"/>
      <c r="F283" s="7"/>
      <c r="G283" s="7"/>
      <c r="H283" s="7"/>
      <c r="I283" s="7"/>
    </row>
    <row r="284" spans="2:9" x14ac:dyDescent="0.3">
      <c r="B284" s="7"/>
      <c r="C284" s="7"/>
      <c r="D284" s="7"/>
      <c r="E284" s="7"/>
      <c r="F284" s="7"/>
      <c r="G284" s="7"/>
      <c r="H284" s="7"/>
      <c r="I284" s="7"/>
    </row>
    <row r="285" spans="2:9" x14ac:dyDescent="0.3">
      <c r="B285" s="7"/>
      <c r="C285" s="7"/>
      <c r="D285" s="7"/>
      <c r="E285" s="7"/>
      <c r="F285" s="7"/>
      <c r="G285" s="7"/>
      <c r="H285" s="7"/>
      <c r="I285" s="7"/>
    </row>
    <row r="286" spans="2:9" x14ac:dyDescent="0.3">
      <c r="B286" s="7"/>
      <c r="C286" s="7"/>
      <c r="D286" s="7"/>
      <c r="E286" s="7"/>
      <c r="F286" s="7"/>
      <c r="G286" s="7"/>
      <c r="H286" s="7"/>
      <c r="I286" s="7"/>
    </row>
    <row r="287" spans="2:9" x14ac:dyDescent="0.3">
      <c r="B287" s="7"/>
      <c r="C287" s="7"/>
      <c r="D287" s="7"/>
      <c r="E287" s="7"/>
      <c r="F287" s="7"/>
      <c r="G287" s="7"/>
      <c r="H287" s="7"/>
      <c r="I287" s="7"/>
    </row>
    <row r="288" spans="2:9" x14ac:dyDescent="0.3">
      <c r="B288" s="7"/>
      <c r="C288" s="7"/>
      <c r="D288" s="7"/>
      <c r="E288" s="7"/>
      <c r="F288" s="7"/>
      <c r="G288" s="7"/>
      <c r="H288" s="7"/>
      <c r="I288" s="7"/>
    </row>
    <row r="289" spans="2:9" x14ac:dyDescent="0.3">
      <c r="B289" s="7"/>
      <c r="C289" s="7"/>
      <c r="D289" s="7"/>
      <c r="E289" s="7"/>
      <c r="F289" s="7"/>
      <c r="G289" s="7"/>
      <c r="H289" s="7"/>
      <c r="I289" s="7"/>
    </row>
    <row r="290" spans="2:9" x14ac:dyDescent="0.3">
      <c r="B290" s="7"/>
      <c r="C290" s="7"/>
      <c r="D290" s="7"/>
      <c r="E290" s="7"/>
      <c r="F290" s="7"/>
      <c r="G290" s="7"/>
      <c r="H290" s="7"/>
      <c r="I290" s="7"/>
    </row>
    <row r="291" spans="2:9" x14ac:dyDescent="0.3">
      <c r="B291" s="7"/>
      <c r="C291" s="7"/>
      <c r="D291" s="7"/>
      <c r="E291" s="7"/>
      <c r="F291" s="7"/>
      <c r="G291" s="7"/>
      <c r="H291" s="7"/>
      <c r="I291" s="7"/>
    </row>
    <row r="292" spans="2:9" x14ac:dyDescent="0.3">
      <c r="B292" s="7"/>
      <c r="C292" s="7"/>
      <c r="D292" s="7"/>
      <c r="E292" s="7"/>
      <c r="F292" s="7"/>
      <c r="G292" s="7"/>
      <c r="H292" s="7"/>
      <c r="I292" s="7"/>
    </row>
    <row r="293" spans="2:9" x14ac:dyDescent="0.3">
      <c r="B293" s="7"/>
      <c r="C293" s="7"/>
      <c r="D293" s="7"/>
      <c r="E293" s="7"/>
      <c r="F293" s="7"/>
      <c r="G293" s="7"/>
      <c r="H293" s="7"/>
      <c r="I293" s="7"/>
    </row>
    <row r="294" spans="2:9" x14ac:dyDescent="0.3">
      <c r="B294" s="7"/>
      <c r="C294" s="7"/>
      <c r="D294" s="7"/>
      <c r="E294" s="7"/>
      <c r="F294" s="7"/>
      <c r="G294" s="7"/>
      <c r="H294" s="7"/>
      <c r="I294" s="7"/>
    </row>
    <row r="295" spans="2:9" x14ac:dyDescent="0.3">
      <c r="B295" s="7"/>
      <c r="C295" s="7"/>
      <c r="D295" s="7"/>
      <c r="E295" s="7"/>
      <c r="F295" s="7"/>
      <c r="G295" s="7"/>
      <c r="H295" s="7"/>
      <c r="I295" s="7"/>
    </row>
    <row r="296" spans="2:9" x14ac:dyDescent="0.3">
      <c r="B296" s="7"/>
      <c r="C296" s="7"/>
      <c r="D296" s="7"/>
      <c r="E296" s="7"/>
      <c r="F296" s="7"/>
      <c r="G296" s="7"/>
      <c r="H296" s="7"/>
      <c r="I296" s="7"/>
    </row>
    <row r="297" spans="2:9" x14ac:dyDescent="0.3">
      <c r="B297" s="7"/>
      <c r="C297" s="7"/>
      <c r="D297" s="7"/>
      <c r="E297" s="7"/>
      <c r="F297" s="7"/>
      <c r="G297" s="7"/>
      <c r="H297" s="7"/>
      <c r="I297" s="7"/>
    </row>
    <row r="298" spans="2:9" x14ac:dyDescent="0.3">
      <c r="B298" s="7"/>
      <c r="C298" s="7"/>
      <c r="D298" s="7"/>
      <c r="E298" s="7"/>
      <c r="F298" s="7"/>
      <c r="G298" s="7"/>
      <c r="H298" s="7"/>
      <c r="I298" s="7"/>
    </row>
    <row r="299" spans="2:9" x14ac:dyDescent="0.3">
      <c r="B299" s="7"/>
      <c r="C299" s="7"/>
      <c r="D299" s="7"/>
      <c r="E299" s="7"/>
      <c r="F299" s="7"/>
      <c r="G299" s="7"/>
      <c r="H299" s="7"/>
      <c r="I299" s="7"/>
    </row>
    <row r="300" spans="2:9" x14ac:dyDescent="0.3">
      <c r="B300" s="7"/>
      <c r="C300" s="7"/>
      <c r="D300" s="7"/>
      <c r="E300" s="7"/>
      <c r="F300" s="7"/>
      <c r="G300" s="7"/>
      <c r="H300" s="7"/>
      <c r="I300" s="7"/>
    </row>
    <row r="301" spans="2:9" x14ac:dyDescent="0.3">
      <c r="B301" s="7"/>
      <c r="C301" s="7"/>
      <c r="D301" s="7"/>
      <c r="E301" s="7"/>
      <c r="F301" s="7"/>
      <c r="G301" s="7"/>
      <c r="H301" s="7"/>
      <c r="I301" s="7"/>
    </row>
    <row r="302" spans="2:9" x14ac:dyDescent="0.3">
      <c r="B302" s="7"/>
      <c r="C302" s="7"/>
      <c r="D302" s="7"/>
      <c r="E302" s="7"/>
      <c r="F302" s="7"/>
      <c r="G302" s="7"/>
      <c r="H302" s="7"/>
      <c r="I302" s="7"/>
    </row>
    <row r="303" spans="2:9" x14ac:dyDescent="0.3">
      <c r="B303" s="7"/>
      <c r="C303" s="7"/>
      <c r="D303" s="7"/>
      <c r="E303" s="7"/>
      <c r="F303" s="7"/>
      <c r="G303" s="7"/>
      <c r="H303" s="7"/>
      <c r="I303" s="7"/>
    </row>
    <row r="304" spans="2:9" x14ac:dyDescent="0.3">
      <c r="B304" s="7"/>
      <c r="C304" s="7"/>
      <c r="D304" s="7"/>
      <c r="E304" s="7"/>
      <c r="F304" s="7"/>
      <c r="G304" s="7"/>
      <c r="H304" s="7"/>
      <c r="I304" s="7"/>
    </row>
    <row r="305" spans="2:9" x14ac:dyDescent="0.3">
      <c r="B305" s="7"/>
      <c r="C305" s="7"/>
      <c r="D305" s="7"/>
      <c r="E305" s="7"/>
      <c r="F305" s="7"/>
      <c r="G305" s="7"/>
      <c r="H305" s="7"/>
      <c r="I305" s="7"/>
    </row>
    <row r="306" spans="2:9" x14ac:dyDescent="0.3">
      <c r="B306" s="7"/>
      <c r="C306" s="7"/>
      <c r="D306" s="7"/>
      <c r="E306" s="7"/>
      <c r="F306" s="7"/>
      <c r="G306" s="7"/>
      <c r="H306" s="7"/>
      <c r="I306" s="7"/>
    </row>
    <row r="307" spans="2:9" x14ac:dyDescent="0.3">
      <c r="B307" s="7"/>
      <c r="C307" s="7"/>
      <c r="D307" s="7"/>
      <c r="E307" s="7"/>
      <c r="F307" s="7"/>
      <c r="G307" s="7"/>
      <c r="H307" s="7"/>
      <c r="I307" s="7"/>
    </row>
    <row r="308" spans="2:9" x14ac:dyDescent="0.3">
      <c r="B308" s="7"/>
      <c r="C308" s="7"/>
      <c r="D308" s="7"/>
      <c r="E308" s="7"/>
      <c r="F308" s="7"/>
      <c r="G308" s="7"/>
      <c r="H308" s="7"/>
      <c r="I308" s="7"/>
    </row>
    <row r="309" spans="2:9" x14ac:dyDescent="0.3">
      <c r="B309" s="7"/>
      <c r="C309" s="7"/>
      <c r="D309" s="7"/>
      <c r="E309" s="7"/>
      <c r="F309" s="7"/>
      <c r="G309" s="7"/>
      <c r="H309" s="7"/>
      <c r="I309" s="7"/>
    </row>
    <row r="310" spans="2:9" x14ac:dyDescent="0.3">
      <c r="B310" s="7"/>
      <c r="C310" s="7"/>
      <c r="D310" s="7"/>
      <c r="E310" s="7"/>
      <c r="F310" s="7"/>
      <c r="G310" s="7"/>
      <c r="H310" s="7"/>
      <c r="I310" s="7"/>
    </row>
    <row r="311" spans="2:9" x14ac:dyDescent="0.3">
      <c r="B311" s="7"/>
      <c r="C311" s="7"/>
      <c r="D311" s="7"/>
      <c r="E311" s="7"/>
      <c r="F311" s="7"/>
      <c r="G311" s="7"/>
      <c r="H311" s="7"/>
      <c r="I311" s="7"/>
    </row>
    <row r="312" spans="2:9" x14ac:dyDescent="0.3">
      <c r="B312" s="7"/>
      <c r="C312" s="7"/>
      <c r="D312" s="7"/>
      <c r="E312" s="7"/>
      <c r="F312" s="7"/>
      <c r="G312" s="7"/>
      <c r="H312" s="7"/>
      <c r="I312" s="7"/>
    </row>
    <row r="313" spans="2:9" x14ac:dyDescent="0.3">
      <c r="B313" s="7"/>
      <c r="C313" s="7"/>
      <c r="D313" s="7"/>
      <c r="E313" s="7"/>
      <c r="F313" s="7"/>
      <c r="G313" s="7"/>
      <c r="H313" s="7"/>
      <c r="I313" s="7"/>
    </row>
    <row r="314" spans="2:9" x14ac:dyDescent="0.3">
      <c r="B314" s="7"/>
      <c r="C314" s="7"/>
      <c r="D314" s="7"/>
      <c r="E314" s="7"/>
      <c r="F314" s="7"/>
      <c r="G314" s="7"/>
      <c r="H314" s="7"/>
      <c r="I314" s="7"/>
    </row>
    <row r="315" spans="2:9" x14ac:dyDescent="0.3">
      <c r="B315" s="7"/>
      <c r="C315" s="7"/>
      <c r="D315" s="7"/>
      <c r="E315" s="7"/>
      <c r="F315" s="7"/>
      <c r="G315" s="7"/>
      <c r="H315" s="7"/>
      <c r="I315" s="7"/>
    </row>
    <row r="316" spans="2:9" x14ac:dyDescent="0.3">
      <c r="B316" s="7"/>
      <c r="C316" s="7"/>
      <c r="D316" s="7"/>
      <c r="E316" s="7"/>
      <c r="F316" s="7"/>
      <c r="G316" s="7"/>
      <c r="H316" s="7"/>
      <c r="I316" s="7"/>
    </row>
    <row r="317" spans="2:9" x14ac:dyDescent="0.3">
      <c r="B317" s="7"/>
      <c r="C317" s="7"/>
      <c r="D317" s="7"/>
      <c r="E317" s="7"/>
      <c r="F317" s="7"/>
      <c r="G317" s="7"/>
      <c r="H317" s="7"/>
      <c r="I317" s="7"/>
    </row>
    <row r="318" spans="2:9" x14ac:dyDescent="0.3">
      <c r="B318" s="7"/>
      <c r="C318" s="7"/>
      <c r="D318" s="7"/>
      <c r="E318" s="7"/>
      <c r="F318" s="7"/>
      <c r="G318" s="7"/>
      <c r="H318" s="7"/>
      <c r="I318" s="7"/>
    </row>
    <row r="319" spans="2:9" x14ac:dyDescent="0.3">
      <c r="B319" s="7"/>
      <c r="C319" s="7"/>
      <c r="D319" s="7"/>
      <c r="E319" s="7"/>
      <c r="F319" s="7"/>
      <c r="G319" s="7"/>
      <c r="H319" s="7"/>
      <c r="I319" s="7"/>
    </row>
    <row r="320" spans="2:9" x14ac:dyDescent="0.3">
      <c r="B320" s="7"/>
      <c r="C320" s="7"/>
      <c r="D320" s="7"/>
      <c r="E320" s="7"/>
      <c r="F320" s="7"/>
      <c r="G320" s="7"/>
      <c r="H320" s="7"/>
      <c r="I320" s="7"/>
    </row>
    <row r="321" spans="2:9" x14ac:dyDescent="0.3">
      <c r="B321" s="7"/>
      <c r="C321" s="7"/>
      <c r="D321" s="7"/>
      <c r="E321" s="7"/>
      <c r="F321" s="7"/>
      <c r="G321" s="7"/>
      <c r="H321" s="7"/>
      <c r="I321" s="7"/>
    </row>
    <row r="322" spans="2:9" x14ac:dyDescent="0.3">
      <c r="B322" s="7"/>
      <c r="C322" s="7"/>
      <c r="D322" s="7"/>
      <c r="E322" s="7"/>
      <c r="F322" s="7"/>
      <c r="G322" s="7"/>
      <c r="H322" s="7"/>
      <c r="I322" s="7"/>
    </row>
    <row r="323" spans="2:9" x14ac:dyDescent="0.3">
      <c r="B323" s="7"/>
      <c r="C323" s="7"/>
      <c r="D323" s="7"/>
      <c r="E323" s="7"/>
      <c r="F323" s="7"/>
      <c r="G323" s="7"/>
      <c r="H323" s="7"/>
      <c r="I323" s="7"/>
    </row>
    <row r="324" spans="2:9" x14ac:dyDescent="0.3">
      <c r="B324" s="7"/>
      <c r="C324" s="7"/>
      <c r="D324" s="7"/>
      <c r="E324" s="7"/>
      <c r="F324" s="7"/>
      <c r="G324" s="7"/>
      <c r="H324" s="7"/>
      <c r="I324" s="7"/>
    </row>
    <row r="325" spans="2:9" x14ac:dyDescent="0.3">
      <c r="B325" s="7"/>
      <c r="C325" s="7"/>
      <c r="D325" s="7"/>
      <c r="E325" s="7"/>
      <c r="F325" s="7"/>
      <c r="G325" s="7"/>
      <c r="H325" s="7"/>
      <c r="I325" s="7"/>
    </row>
    <row r="326" spans="2:9" x14ac:dyDescent="0.3">
      <c r="B326" s="7"/>
      <c r="C326" s="7"/>
      <c r="D326" s="7"/>
      <c r="E326" s="7"/>
      <c r="F326" s="7"/>
      <c r="G326" s="7"/>
      <c r="H326" s="7"/>
      <c r="I326" s="7"/>
    </row>
    <row r="327" spans="2:9" x14ac:dyDescent="0.3">
      <c r="B327" s="7"/>
      <c r="C327" s="7"/>
      <c r="D327" s="7"/>
      <c r="E327" s="7"/>
      <c r="F327" s="7"/>
      <c r="G327" s="7"/>
      <c r="H327" s="7"/>
      <c r="I327" s="7"/>
    </row>
    <row r="328" spans="2:9" x14ac:dyDescent="0.3">
      <c r="B328" s="7"/>
      <c r="C328" s="7"/>
      <c r="D328" s="7"/>
      <c r="E328" s="7"/>
      <c r="F328" s="7"/>
      <c r="G328" s="7"/>
      <c r="H328" s="7"/>
      <c r="I328" s="7"/>
    </row>
    <row r="329" spans="2:9" x14ac:dyDescent="0.3">
      <c r="B329" s="7"/>
      <c r="C329" s="7"/>
      <c r="D329" s="7"/>
      <c r="E329" s="7"/>
      <c r="F329" s="7"/>
      <c r="G329" s="7"/>
      <c r="H329" s="7"/>
      <c r="I329" s="7"/>
    </row>
    <row r="330" spans="2:9" x14ac:dyDescent="0.3">
      <c r="B330" s="7"/>
      <c r="C330" s="7"/>
      <c r="D330" s="7"/>
      <c r="E330" s="7"/>
      <c r="F330" s="7"/>
      <c r="G330" s="7"/>
      <c r="H330" s="7"/>
      <c r="I330" s="7"/>
    </row>
    <row r="331" spans="2:9" x14ac:dyDescent="0.3">
      <c r="B331" s="7"/>
      <c r="C331" s="7"/>
      <c r="D331" s="7"/>
      <c r="E331" s="7"/>
      <c r="F331" s="7"/>
      <c r="G331" s="7"/>
      <c r="H331" s="7"/>
      <c r="I331" s="7"/>
    </row>
    <row r="332" spans="2:9" x14ac:dyDescent="0.3">
      <c r="B332" s="7"/>
      <c r="C332" s="7"/>
      <c r="D332" s="7"/>
      <c r="E332" s="7"/>
      <c r="F332" s="7"/>
      <c r="G332" s="7"/>
      <c r="H332" s="7"/>
      <c r="I332" s="7"/>
    </row>
    <row r="333" spans="2:9" x14ac:dyDescent="0.3">
      <c r="B333" s="7"/>
      <c r="C333" s="7"/>
      <c r="D333" s="7"/>
      <c r="E333" s="7"/>
      <c r="F333" s="7"/>
      <c r="G333" s="7"/>
      <c r="H333" s="7"/>
      <c r="I333" s="7"/>
    </row>
    <row r="334" spans="2:9" x14ac:dyDescent="0.3">
      <c r="B334" s="7"/>
      <c r="C334" s="7"/>
      <c r="D334" s="7"/>
      <c r="E334" s="7"/>
      <c r="F334" s="7"/>
      <c r="G334" s="7"/>
      <c r="H334" s="7"/>
      <c r="I334" s="7"/>
    </row>
    <row r="335" spans="2:9" x14ac:dyDescent="0.3">
      <c r="B335" s="7"/>
      <c r="C335" s="7"/>
      <c r="D335" s="7"/>
      <c r="E335" s="7"/>
      <c r="F335" s="7"/>
      <c r="G335" s="7"/>
      <c r="H335" s="7"/>
      <c r="I335" s="7"/>
    </row>
    <row r="336" spans="2:9" x14ac:dyDescent="0.3">
      <c r="B336" s="7"/>
      <c r="C336" s="7"/>
      <c r="D336" s="7"/>
      <c r="E336" s="7"/>
      <c r="F336" s="7"/>
      <c r="G336" s="7"/>
      <c r="H336" s="7"/>
      <c r="I336" s="7"/>
    </row>
    <row r="337" spans="2:9" x14ac:dyDescent="0.3">
      <c r="B337" s="7"/>
      <c r="C337" s="7"/>
      <c r="D337" s="7"/>
      <c r="E337" s="7"/>
      <c r="F337" s="7"/>
      <c r="G337" s="7"/>
      <c r="H337" s="7"/>
      <c r="I337" s="7"/>
    </row>
    <row r="338" spans="2:9" x14ac:dyDescent="0.3">
      <c r="B338" s="7"/>
      <c r="C338" s="7"/>
      <c r="D338" s="7"/>
      <c r="E338" s="7"/>
      <c r="F338" s="7"/>
      <c r="G338" s="7"/>
      <c r="H338" s="7"/>
      <c r="I338" s="7"/>
    </row>
    <row r="339" spans="2:9" x14ac:dyDescent="0.3">
      <c r="B339" s="7"/>
      <c r="C339" s="7"/>
      <c r="D339" s="7"/>
      <c r="E339" s="7"/>
      <c r="F339" s="7"/>
      <c r="G339" s="7"/>
      <c r="H339" s="7"/>
      <c r="I339" s="7"/>
    </row>
    <row r="340" spans="2:9" x14ac:dyDescent="0.3">
      <c r="B340" s="7"/>
      <c r="C340" s="7"/>
      <c r="D340" s="7"/>
      <c r="E340" s="7"/>
      <c r="F340" s="7"/>
      <c r="G340" s="7"/>
      <c r="H340" s="7"/>
      <c r="I340" s="7"/>
    </row>
    <row r="341" spans="2:9" x14ac:dyDescent="0.3">
      <c r="B341" s="7"/>
      <c r="C341" s="7"/>
      <c r="D341" s="7"/>
      <c r="E341" s="7"/>
      <c r="F341" s="7"/>
      <c r="G341" s="7"/>
      <c r="H341" s="7"/>
      <c r="I341" s="7"/>
    </row>
    <row r="342" spans="2:9" x14ac:dyDescent="0.3">
      <c r="B342" s="7"/>
      <c r="C342" s="7"/>
      <c r="D342" s="7"/>
      <c r="E342" s="7"/>
      <c r="F342" s="7"/>
      <c r="G342" s="7"/>
      <c r="H342" s="7"/>
      <c r="I342" s="7"/>
    </row>
    <row r="343" spans="2:9" x14ac:dyDescent="0.3">
      <c r="B343" s="7"/>
      <c r="C343" s="7"/>
      <c r="D343" s="7"/>
      <c r="E343" s="7"/>
      <c r="F343" s="7"/>
      <c r="G343" s="7"/>
      <c r="H343" s="7"/>
      <c r="I343" s="7"/>
    </row>
    <row r="344" spans="2:9" x14ac:dyDescent="0.3">
      <c r="B344" s="7"/>
      <c r="C344" s="7"/>
      <c r="D344" s="7"/>
      <c r="E344" s="7"/>
      <c r="F344" s="7"/>
      <c r="G344" s="7"/>
      <c r="H344" s="7"/>
      <c r="I344" s="7"/>
    </row>
    <row r="345" spans="2:9" x14ac:dyDescent="0.3">
      <c r="B345" s="7"/>
      <c r="C345" s="7"/>
      <c r="D345" s="7"/>
      <c r="E345" s="7"/>
      <c r="F345" s="7"/>
      <c r="G345" s="7"/>
      <c r="H345" s="7"/>
      <c r="I345" s="7"/>
    </row>
    <row r="346" spans="2:9" x14ac:dyDescent="0.3">
      <c r="B346" s="7"/>
      <c r="C346" s="7"/>
      <c r="D346" s="7"/>
      <c r="E346" s="7"/>
      <c r="F346" s="7"/>
      <c r="G346" s="7"/>
      <c r="H346" s="7"/>
      <c r="I346" s="7"/>
    </row>
    <row r="347" spans="2:9" x14ac:dyDescent="0.3">
      <c r="B347" s="7"/>
      <c r="C347" s="7"/>
      <c r="D347" s="7"/>
      <c r="E347" s="7"/>
      <c r="F347" s="7"/>
      <c r="G347" s="7"/>
      <c r="H347" s="7"/>
      <c r="I347" s="7"/>
    </row>
    <row r="348" spans="2:9" x14ac:dyDescent="0.3">
      <c r="B348" s="7"/>
      <c r="C348" s="7"/>
      <c r="D348" s="7"/>
      <c r="E348" s="7"/>
      <c r="F348" s="7"/>
      <c r="G348" s="7"/>
      <c r="H348" s="7"/>
      <c r="I348" s="7"/>
    </row>
    <row r="349" spans="2:9" x14ac:dyDescent="0.3">
      <c r="B349" s="7"/>
      <c r="C349" s="7"/>
      <c r="D349" s="7"/>
      <c r="E349" s="7"/>
      <c r="F349" s="7"/>
      <c r="G349" s="7"/>
      <c r="H349" s="7"/>
      <c r="I349" s="7"/>
    </row>
    <row r="350" spans="2:9" x14ac:dyDescent="0.3">
      <c r="B350" s="7"/>
      <c r="C350" s="7"/>
      <c r="D350" s="7"/>
      <c r="E350" s="7"/>
      <c r="F350" s="7"/>
      <c r="G350" s="7"/>
      <c r="H350" s="7"/>
      <c r="I350" s="7"/>
    </row>
    <row r="351" spans="2:9" x14ac:dyDescent="0.3">
      <c r="B351" s="7"/>
      <c r="C351" s="7"/>
      <c r="D351" s="7"/>
      <c r="E351" s="7"/>
      <c r="F351" s="7"/>
      <c r="G351" s="7"/>
      <c r="H351" s="7"/>
      <c r="I351" s="7"/>
    </row>
    <row r="352" spans="2:9" x14ac:dyDescent="0.3">
      <c r="B352" s="7"/>
      <c r="C352" s="7"/>
      <c r="D352" s="7"/>
      <c r="E352" s="7"/>
      <c r="F352" s="7"/>
      <c r="G352" s="7"/>
      <c r="H352" s="7"/>
      <c r="I352" s="7"/>
    </row>
    <row r="353" spans="2:9" x14ac:dyDescent="0.3">
      <c r="B353" s="7"/>
      <c r="C353" s="7"/>
      <c r="D353" s="7"/>
      <c r="E353" s="7"/>
      <c r="F353" s="7"/>
      <c r="G353" s="7"/>
      <c r="H353" s="7"/>
      <c r="I353" s="7"/>
    </row>
    <row r="354" spans="2:9" x14ac:dyDescent="0.3">
      <c r="B354" s="7"/>
      <c r="C354" s="7"/>
      <c r="D354" s="7"/>
      <c r="E354" s="7"/>
      <c r="F354" s="7"/>
      <c r="G354" s="7"/>
      <c r="H354" s="7"/>
      <c r="I354" s="7"/>
    </row>
    <row r="355" spans="2:9" x14ac:dyDescent="0.3">
      <c r="B355" s="7"/>
      <c r="C355" s="7"/>
      <c r="D355" s="7"/>
      <c r="E355" s="7"/>
      <c r="F355" s="7"/>
      <c r="G355" s="7"/>
      <c r="H355" s="7"/>
      <c r="I355" s="7"/>
    </row>
    <row r="356" spans="2:9" x14ac:dyDescent="0.3">
      <c r="B356" s="7"/>
      <c r="C356" s="7"/>
      <c r="D356" s="7"/>
      <c r="E356" s="7"/>
      <c r="F356" s="7"/>
      <c r="G356" s="7"/>
      <c r="H356" s="7"/>
      <c r="I356" s="7"/>
    </row>
    <row r="357" spans="2:9" x14ac:dyDescent="0.3">
      <c r="B357" s="7"/>
      <c r="C357" s="7"/>
      <c r="D357" s="7"/>
      <c r="E357" s="7"/>
      <c r="F357" s="7"/>
      <c r="G357" s="7"/>
      <c r="H357" s="7"/>
      <c r="I357" s="7"/>
    </row>
    <row r="358" spans="2:9" x14ac:dyDescent="0.3">
      <c r="B358" s="7"/>
      <c r="C358" s="7"/>
      <c r="D358" s="7"/>
      <c r="E358" s="7"/>
      <c r="F358" s="7"/>
      <c r="G358" s="7"/>
      <c r="H358" s="7"/>
      <c r="I358" s="7"/>
    </row>
    <row r="359" spans="2:9" x14ac:dyDescent="0.3">
      <c r="B359" s="7"/>
      <c r="C359" s="7"/>
      <c r="D359" s="7"/>
      <c r="E359" s="7"/>
      <c r="F359" s="7"/>
      <c r="G359" s="7"/>
      <c r="H359" s="7"/>
      <c r="I359" s="7"/>
    </row>
    <row r="360" spans="2:9" x14ac:dyDescent="0.3">
      <c r="B360" s="7"/>
      <c r="C360" s="7"/>
      <c r="D360" s="7"/>
      <c r="E360" s="7"/>
      <c r="F360" s="7"/>
      <c r="G360" s="7"/>
      <c r="H360" s="7"/>
      <c r="I360" s="7"/>
    </row>
    <row r="361" spans="2:9" x14ac:dyDescent="0.3">
      <c r="B361" s="7"/>
      <c r="C361" s="7"/>
      <c r="D361" s="7"/>
      <c r="E361" s="7"/>
      <c r="F361" s="7"/>
      <c r="G361" s="7"/>
      <c r="H361" s="7"/>
      <c r="I361" s="7"/>
    </row>
    <row r="362" spans="2:9" x14ac:dyDescent="0.3">
      <c r="B362" s="7"/>
      <c r="C362" s="7"/>
      <c r="D362" s="7"/>
      <c r="E362" s="7"/>
      <c r="F362" s="7"/>
      <c r="G362" s="7"/>
      <c r="H362" s="7"/>
      <c r="I362" s="7"/>
    </row>
    <row r="363" spans="2:9" x14ac:dyDescent="0.3">
      <c r="B363" s="7"/>
      <c r="C363" s="7"/>
      <c r="D363" s="7"/>
      <c r="E363" s="7"/>
      <c r="F363" s="7"/>
      <c r="G363" s="7"/>
      <c r="H363" s="7"/>
      <c r="I363" s="7"/>
    </row>
    <row r="364" spans="2:9" x14ac:dyDescent="0.3">
      <c r="B364" s="7"/>
      <c r="C364" s="7"/>
      <c r="D364" s="7"/>
      <c r="E364" s="7"/>
      <c r="F364" s="7"/>
      <c r="G364" s="7"/>
      <c r="H364" s="7"/>
      <c r="I364" s="7"/>
    </row>
    <row r="365" spans="2:9" x14ac:dyDescent="0.3">
      <c r="B365" s="7"/>
      <c r="C365" s="7"/>
      <c r="D365" s="7"/>
      <c r="E365" s="7"/>
      <c r="F365" s="7"/>
      <c r="G365" s="7"/>
      <c r="H365" s="7"/>
      <c r="I365" s="7"/>
    </row>
    <row r="366" spans="2:9" x14ac:dyDescent="0.3">
      <c r="B366" s="7"/>
      <c r="C366" s="7"/>
      <c r="D366" s="7"/>
      <c r="E366" s="7"/>
      <c r="F366" s="7"/>
      <c r="G366" s="7"/>
      <c r="H366" s="7"/>
      <c r="I366" s="7"/>
    </row>
    <row r="367" spans="2:9" x14ac:dyDescent="0.3">
      <c r="B367" s="7"/>
      <c r="C367" s="7"/>
      <c r="D367" s="7"/>
      <c r="E367" s="7"/>
      <c r="F367" s="7"/>
      <c r="G367" s="7"/>
      <c r="H367" s="7"/>
      <c r="I367" s="7"/>
    </row>
    <row r="368" spans="2:9" x14ac:dyDescent="0.3">
      <c r="B368" s="7"/>
      <c r="C368" s="7"/>
      <c r="D368" s="7"/>
      <c r="E368" s="7"/>
      <c r="F368" s="7"/>
      <c r="G368" s="7"/>
      <c r="H368" s="7"/>
      <c r="I368" s="7"/>
    </row>
    <row r="369" spans="2:9" x14ac:dyDescent="0.3">
      <c r="B369" s="7"/>
      <c r="C369" s="7"/>
      <c r="D369" s="7"/>
      <c r="E369" s="7"/>
      <c r="F369" s="7"/>
      <c r="G369" s="7"/>
      <c r="H369" s="7"/>
      <c r="I369" s="7"/>
    </row>
    <row r="370" spans="2:9" x14ac:dyDescent="0.3">
      <c r="B370" s="7"/>
      <c r="C370" s="7"/>
      <c r="D370" s="7"/>
      <c r="E370" s="7"/>
      <c r="F370" s="7"/>
      <c r="G370" s="7"/>
      <c r="H370" s="7"/>
      <c r="I370" s="7"/>
    </row>
    <row r="371" spans="2:9" x14ac:dyDescent="0.3">
      <c r="B371" s="7"/>
      <c r="C371" s="7"/>
      <c r="D371" s="7"/>
      <c r="E371" s="7"/>
      <c r="F371" s="7"/>
      <c r="G371" s="7"/>
      <c r="H371" s="7"/>
      <c r="I371" s="7"/>
    </row>
    <row r="372" spans="2:9" x14ac:dyDescent="0.3">
      <c r="B372" s="7"/>
      <c r="C372" s="7"/>
      <c r="D372" s="7"/>
      <c r="E372" s="7"/>
      <c r="F372" s="7"/>
      <c r="G372" s="7"/>
      <c r="H372" s="7"/>
      <c r="I372" s="7"/>
    </row>
    <row r="373" spans="2:9" x14ac:dyDescent="0.3">
      <c r="B373" s="7"/>
      <c r="C373" s="7"/>
      <c r="D373" s="7"/>
      <c r="E373" s="7"/>
      <c r="F373" s="7"/>
      <c r="G373" s="7"/>
      <c r="H373" s="7"/>
      <c r="I373" s="7"/>
    </row>
    <row r="374" spans="2:9" x14ac:dyDescent="0.3">
      <c r="B374" s="7"/>
      <c r="C374" s="7"/>
      <c r="D374" s="7"/>
      <c r="E374" s="7"/>
      <c r="F374" s="7"/>
      <c r="G374" s="7"/>
      <c r="H374" s="7"/>
      <c r="I374" s="7"/>
    </row>
    <row r="375" spans="2:9" x14ac:dyDescent="0.3">
      <c r="B375" s="7"/>
      <c r="C375" s="7"/>
      <c r="D375" s="7"/>
      <c r="E375" s="7"/>
      <c r="F375" s="7"/>
      <c r="G375" s="7"/>
      <c r="H375" s="7"/>
      <c r="I375" s="7"/>
    </row>
    <row r="376" spans="2:9" x14ac:dyDescent="0.3">
      <c r="B376" s="7"/>
      <c r="C376" s="7"/>
      <c r="D376" s="7"/>
      <c r="E376" s="7"/>
      <c r="F376" s="7"/>
      <c r="G376" s="7"/>
      <c r="H376" s="7"/>
      <c r="I376" s="7"/>
    </row>
    <row r="377" spans="2:9" x14ac:dyDescent="0.3">
      <c r="B377" s="7"/>
      <c r="C377" s="7"/>
      <c r="D377" s="7"/>
      <c r="E377" s="7"/>
      <c r="F377" s="7"/>
      <c r="G377" s="7"/>
      <c r="H377" s="7"/>
      <c r="I377" s="7"/>
    </row>
    <row r="378" spans="2:9" x14ac:dyDescent="0.3">
      <c r="B378" s="7"/>
      <c r="C378" s="7"/>
      <c r="D378" s="7"/>
      <c r="E378" s="7"/>
      <c r="F378" s="7"/>
      <c r="G378" s="7"/>
      <c r="H378" s="7"/>
      <c r="I378" s="7"/>
    </row>
    <row r="379" spans="2:9" x14ac:dyDescent="0.3">
      <c r="B379" s="7"/>
      <c r="C379" s="7"/>
      <c r="D379" s="7"/>
      <c r="E379" s="7"/>
      <c r="F379" s="7"/>
      <c r="G379" s="7"/>
      <c r="H379" s="7"/>
      <c r="I379" s="7"/>
    </row>
    <row r="380" spans="2:9" x14ac:dyDescent="0.3">
      <c r="B380" s="7"/>
      <c r="C380" s="7"/>
      <c r="D380" s="7"/>
      <c r="E380" s="7"/>
      <c r="F380" s="7"/>
      <c r="G380" s="7"/>
      <c r="H380" s="7"/>
      <c r="I380" s="7"/>
    </row>
    <row r="381" spans="2:9" x14ac:dyDescent="0.3">
      <c r="B381" s="7"/>
      <c r="C381" s="7"/>
      <c r="D381" s="7"/>
      <c r="E381" s="7"/>
      <c r="F381" s="7"/>
      <c r="G381" s="7"/>
      <c r="H381" s="7"/>
      <c r="I381" s="7"/>
    </row>
    <row r="382" spans="2:9" x14ac:dyDescent="0.3">
      <c r="B382" s="7"/>
      <c r="C382" s="7"/>
      <c r="D382" s="7"/>
      <c r="E382" s="7"/>
      <c r="F382" s="7"/>
      <c r="G382" s="7"/>
      <c r="H382" s="7"/>
      <c r="I382" s="7"/>
    </row>
    <row r="383" spans="2:9" x14ac:dyDescent="0.3">
      <c r="B383" s="7"/>
      <c r="C383" s="7"/>
      <c r="D383" s="7"/>
      <c r="E383" s="7"/>
      <c r="F383" s="7"/>
      <c r="G383" s="7"/>
      <c r="H383" s="7"/>
      <c r="I383" s="7"/>
    </row>
    <row r="384" spans="2:9" x14ac:dyDescent="0.3">
      <c r="B384" s="7"/>
      <c r="C384" s="7"/>
      <c r="D384" s="7"/>
      <c r="E384" s="7"/>
      <c r="F384" s="7"/>
      <c r="G384" s="7"/>
      <c r="H384" s="7"/>
      <c r="I384" s="7"/>
    </row>
    <row r="385" spans="2:9" x14ac:dyDescent="0.3">
      <c r="B385" s="7"/>
      <c r="C385" s="7"/>
      <c r="D385" s="7"/>
      <c r="E385" s="7"/>
      <c r="F385" s="7"/>
      <c r="G385" s="7"/>
      <c r="H385" s="7"/>
      <c r="I385" s="7"/>
    </row>
    <row r="386" spans="2:9" x14ac:dyDescent="0.3">
      <c r="B386" s="7"/>
      <c r="C386" s="7"/>
      <c r="D386" s="7"/>
      <c r="E386" s="7"/>
      <c r="F386" s="7"/>
      <c r="G386" s="7"/>
      <c r="H386" s="7"/>
      <c r="I386" s="7"/>
    </row>
    <row r="387" spans="2:9" x14ac:dyDescent="0.3">
      <c r="B387" s="7"/>
      <c r="C387" s="7"/>
      <c r="D387" s="7"/>
      <c r="E387" s="7"/>
      <c r="F387" s="7"/>
      <c r="G387" s="7"/>
      <c r="H387" s="7"/>
      <c r="I387" s="7"/>
    </row>
    <row r="388" spans="2:9" x14ac:dyDescent="0.3">
      <c r="B388" s="7"/>
      <c r="C388" s="7"/>
      <c r="D388" s="7"/>
      <c r="E388" s="7"/>
      <c r="F388" s="7"/>
      <c r="G388" s="7"/>
      <c r="H388" s="7"/>
      <c r="I388" s="7"/>
    </row>
    <row r="389" spans="2:9" x14ac:dyDescent="0.3">
      <c r="B389" s="7"/>
      <c r="C389" s="7"/>
      <c r="D389" s="7"/>
      <c r="E389" s="7"/>
      <c r="F389" s="7"/>
      <c r="G389" s="7"/>
      <c r="H389" s="7"/>
      <c r="I389" s="7"/>
    </row>
    <row r="390" spans="2:9" x14ac:dyDescent="0.3">
      <c r="B390" s="7"/>
      <c r="C390" s="7"/>
      <c r="D390" s="7"/>
      <c r="E390" s="7"/>
      <c r="F390" s="7"/>
      <c r="G390" s="7"/>
      <c r="H390" s="7"/>
      <c r="I390" s="7"/>
    </row>
    <row r="391" spans="2:9" x14ac:dyDescent="0.3">
      <c r="B391" s="7"/>
      <c r="C391" s="7"/>
      <c r="D391" s="7"/>
      <c r="E391" s="7"/>
      <c r="F391" s="7"/>
      <c r="G391" s="7"/>
      <c r="H391" s="7"/>
      <c r="I391" s="7"/>
    </row>
    <row r="392" spans="2:9" x14ac:dyDescent="0.3">
      <c r="B392" s="7"/>
      <c r="C392" s="7"/>
      <c r="D392" s="7"/>
      <c r="E392" s="7"/>
      <c r="F392" s="7"/>
      <c r="G392" s="7"/>
      <c r="H392" s="7"/>
      <c r="I392" s="7"/>
    </row>
    <row r="393" spans="2:9" x14ac:dyDescent="0.3">
      <c r="B393" s="7"/>
      <c r="C393" s="7"/>
      <c r="D393" s="7"/>
      <c r="E393" s="7"/>
      <c r="F393" s="7"/>
      <c r="G393" s="7"/>
      <c r="H393" s="7"/>
      <c r="I393" s="7"/>
    </row>
    <row r="394" spans="2:9" x14ac:dyDescent="0.3">
      <c r="B394" s="7"/>
      <c r="C394" s="7"/>
      <c r="D394" s="7"/>
      <c r="E394" s="7"/>
      <c r="F394" s="7"/>
      <c r="G394" s="7"/>
      <c r="H394" s="7"/>
      <c r="I394" s="7"/>
    </row>
    <row r="395" spans="2:9" x14ac:dyDescent="0.3">
      <c r="B395" s="7"/>
      <c r="C395" s="7"/>
      <c r="D395" s="7"/>
      <c r="E395" s="7"/>
      <c r="F395" s="7"/>
      <c r="G395" s="7"/>
      <c r="H395" s="7"/>
      <c r="I395" s="7"/>
    </row>
    <row r="396" spans="2:9" x14ac:dyDescent="0.3">
      <c r="B396" s="7"/>
      <c r="C396" s="7"/>
      <c r="D396" s="7"/>
      <c r="E396" s="7"/>
      <c r="F396" s="7"/>
      <c r="G396" s="7"/>
      <c r="H396" s="7"/>
      <c r="I396" s="7"/>
    </row>
    <row r="397" spans="2:9" x14ac:dyDescent="0.3">
      <c r="B397" s="7"/>
      <c r="C397" s="7"/>
      <c r="D397" s="7"/>
      <c r="E397" s="7"/>
      <c r="F397" s="7"/>
      <c r="G397" s="7"/>
      <c r="H397" s="7"/>
      <c r="I397" s="7"/>
    </row>
    <row r="398" spans="2:9" x14ac:dyDescent="0.3">
      <c r="B398" s="7"/>
      <c r="C398" s="7"/>
      <c r="D398" s="7"/>
      <c r="E398" s="7"/>
      <c r="F398" s="7"/>
      <c r="G398" s="7"/>
      <c r="H398" s="7"/>
      <c r="I398" s="7"/>
    </row>
    <row r="399" spans="2:9" x14ac:dyDescent="0.3">
      <c r="B399" s="7"/>
      <c r="C399" s="7"/>
      <c r="D399" s="7"/>
      <c r="E399" s="7"/>
      <c r="F399" s="7"/>
      <c r="G399" s="7"/>
      <c r="H399" s="7"/>
      <c r="I399" s="7"/>
    </row>
    <row r="400" spans="2:9" x14ac:dyDescent="0.3">
      <c r="B400" s="7"/>
      <c r="C400" s="7"/>
      <c r="D400" s="7"/>
      <c r="E400" s="7"/>
      <c r="F400" s="7"/>
      <c r="G400" s="7"/>
      <c r="H400" s="7"/>
      <c r="I400" s="7"/>
    </row>
    <row r="401" spans="2:9" x14ac:dyDescent="0.3">
      <c r="B401" s="7"/>
      <c r="C401" s="7"/>
      <c r="D401" s="7"/>
      <c r="E401" s="7"/>
      <c r="F401" s="7"/>
      <c r="G401" s="7"/>
      <c r="H401" s="7"/>
      <c r="I401" s="7"/>
    </row>
    <row r="402" spans="2:9" x14ac:dyDescent="0.3">
      <c r="B402" s="7"/>
      <c r="C402" s="7"/>
      <c r="D402" s="7"/>
      <c r="E402" s="7"/>
      <c r="F402" s="7"/>
      <c r="G402" s="7"/>
      <c r="H402" s="7"/>
      <c r="I402" s="7"/>
    </row>
    <row r="403" spans="2:9" x14ac:dyDescent="0.3">
      <c r="B403" s="7"/>
      <c r="C403" s="7"/>
      <c r="D403" s="7"/>
      <c r="E403" s="7"/>
      <c r="F403" s="7"/>
      <c r="G403" s="7"/>
      <c r="H403" s="7"/>
      <c r="I403" s="7"/>
    </row>
    <row r="404" spans="2:9" x14ac:dyDescent="0.3">
      <c r="B404" s="7"/>
      <c r="C404" s="7"/>
      <c r="D404" s="7"/>
      <c r="E404" s="7"/>
      <c r="F404" s="7"/>
      <c r="G404" s="7"/>
      <c r="H404" s="7"/>
      <c r="I404" s="7"/>
    </row>
    <row r="405" spans="2:9" x14ac:dyDescent="0.3">
      <c r="B405" s="7"/>
      <c r="C405" s="7"/>
      <c r="D405" s="7"/>
      <c r="E405" s="7"/>
      <c r="F405" s="7"/>
      <c r="G405" s="7"/>
      <c r="H405" s="7"/>
      <c r="I405" s="7"/>
    </row>
    <row r="406" spans="2:9" x14ac:dyDescent="0.3">
      <c r="B406" s="7"/>
      <c r="C406" s="7"/>
      <c r="D406" s="7"/>
      <c r="E406" s="7"/>
      <c r="F406" s="7"/>
      <c r="G406" s="7"/>
      <c r="H406" s="7"/>
      <c r="I406" s="7"/>
    </row>
    <row r="407" spans="2:9" x14ac:dyDescent="0.3">
      <c r="B407" s="7"/>
      <c r="C407" s="7"/>
      <c r="D407" s="7"/>
      <c r="E407" s="7"/>
      <c r="F407" s="7"/>
      <c r="G407" s="7"/>
      <c r="H407" s="7"/>
      <c r="I407" s="7"/>
    </row>
    <row r="408" spans="2:9" x14ac:dyDescent="0.3">
      <c r="B408" s="7"/>
      <c r="C408" s="7"/>
      <c r="D408" s="7"/>
      <c r="E408" s="7"/>
      <c r="F408" s="7"/>
      <c r="G408" s="7"/>
      <c r="H408" s="7"/>
      <c r="I408" s="7"/>
    </row>
    <row r="409" spans="2:9" x14ac:dyDescent="0.3">
      <c r="B409" s="7"/>
      <c r="C409" s="7"/>
      <c r="D409" s="7"/>
      <c r="E409" s="7"/>
      <c r="F409" s="7"/>
      <c r="G409" s="7"/>
      <c r="H409" s="7"/>
      <c r="I409" s="7"/>
    </row>
    <row r="410" spans="2:9" x14ac:dyDescent="0.3">
      <c r="B410" s="7"/>
      <c r="C410" s="7"/>
      <c r="D410" s="7"/>
      <c r="E410" s="7"/>
      <c r="F410" s="7"/>
      <c r="G410" s="7"/>
      <c r="H410" s="7"/>
      <c r="I410" s="7"/>
    </row>
    <row r="411" spans="2:9" x14ac:dyDescent="0.3">
      <c r="B411" s="7"/>
      <c r="C411" s="7"/>
      <c r="D411" s="7"/>
      <c r="E411" s="7"/>
      <c r="F411" s="7"/>
      <c r="G411" s="7"/>
      <c r="H411" s="7"/>
      <c r="I411" s="7"/>
    </row>
    <row r="412" spans="2:9" x14ac:dyDescent="0.3">
      <c r="B412" s="7"/>
      <c r="C412" s="7"/>
      <c r="D412" s="7"/>
      <c r="E412" s="7"/>
      <c r="F412" s="7"/>
      <c r="G412" s="7"/>
      <c r="H412" s="7"/>
      <c r="I412" s="7"/>
    </row>
    <row r="413" spans="2:9" x14ac:dyDescent="0.3">
      <c r="B413" s="7"/>
      <c r="C413" s="7"/>
      <c r="D413" s="7"/>
      <c r="E413" s="7"/>
      <c r="F413" s="7"/>
      <c r="G413" s="7"/>
      <c r="H413" s="7"/>
      <c r="I413" s="7"/>
    </row>
    <row r="414" spans="2:9" x14ac:dyDescent="0.3">
      <c r="B414" s="7"/>
      <c r="C414" s="7"/>
      <c r="D414" s="7"/>
      <c r="E414" s="7"/>
      <c r="F414" s="7"/>
      <c r="G414" s="7"/>
      <c r="H414" s="7"/>
      <c r="I414" s="7"/>
    </row>
    <row r="415" spans="2:9" x14ac:dyDescent="0.3">
      <c r="B415" s="7"/>
      <c r="C415" s="7"/>
      <c r="D415" s="7"/>
      <c r="E415" s="7"/>
      <c r="F415" s="7"/>
      <c r="G415" s="7"/>
      <c r="H415" s="7"/>
      <c r="I415" s="7"/>
    </row>
    <row r="416" spans="2:9" x14ac:dyDescent="0.3">
      <c r="B416" s="7"/>
      <c r="C416" s="7"/>
      <c r="D416" s="7"/>
      <c r="E416" s="7"/>
      <c r="F416" s="7"/>
      <c r="G416" s="7"/>
      <c r="H416" s="7"/>
      <c r="I416" s="7"/>
    </row>
    <row r="417" spans="2:9" x14ac:dyDescent="0.3">
      <c r="B417" s="7"/>
      <c r="C417" s="7"/>
      <c r="D417" s="7"/>
      <c r="E417" s="7"/>
      <c r="F417" s="7"/>
      <c r="G417" s="7"/>
      <c r="H417" s="7"/>
      <c r="I417" s="7"/>
    </row>
    <row r="418" spans="2:9" x14ac:dyDescent="0.3">
      <c r="B418" s="7"/>
      <c r="C418" s="7"/>
      <c r="D418" s="7"/>
      <c r="E418" s="7"/>
      <c r="F418" s="7"/>
      <c r="G418" s="7"/>
      <c r="H418" s="7"/>
      <c r="I418" s="7"/>
    </row>
    <row r="419" spans="2:9" x14ac:dyDescent="0.3">
      <c r="B419" s="7"/>
      <c r="C419" s="7"/>
      <c r="D419" s="7"/>
      <c r="E419" s="7"/>
      <c r="F419" s="7"/>
      <c r="G419" s="7"/>
      <c r="H419" s="7"/>
      <c r="I419" s="7"/>
    </row>
    <row r="420" spans="2:9" x14ac:dyDescent="0.3">
      <c r="B420" s="7"/>
      <c r="C420" s="7"/>
      <c r="D420" s="7"/>
      <c r="E420" s="7"/>
      <c r="F420" s="7"/>
      <c r="G420" s="7"/>
      <c r="H420" s="7"/>
      <c r="I420" s="7"/>
    </row>
    <row r="421" spans="2:9" x14ac:dyDescent="0.3">
      <c r="B421" s="7"/>
      <c r="C421" s="7"/>
      <c r="D421" s="7"/>
      <c r="E421" s="7"/>
      <c r="F421" s="7"/>
      <c r="G421" s="7"/>
      <c r="H421" s="7"/>
      <c r="I421" s="7"/>
    </row>
    <row r="422" spans="2:9" x14ac:dyDescent="0.3">
      <c r="B422" s="7"/>
      <c r="C422" s="7"/>
      <c r="D422" s="7"/>
      <c r="E422" s="7"/>
      <c r="F422" s="7"/>
      <c r="G422" s="7"/>
      <c r="H422" s="7"/>
      <c r="I422" s="7"/>
    </row>
    <row r="423" spans="2:9" x14ac:dyDescent="0.3">
      <c r="B423" s="7"/>
      <c r="C423" s="7"/>
      <c r="D423" s="7"/>
      <c r="E423" s="7"/>
      <c r="F423" s="7"/>
      <c r="G423" s="7"/>
      <c r="H423" s="7"/>
      <c r="I423" s="7"/>
    </row>
    <row r="424" spans="2:9" x14ac:dyDescent="0.3">
      <c r="B424" s="7"/>
      <c r="C424" s="7"/>
      <c r="D424" s="7"/>
      <c r="E424" s="7"/>
      <c r="F424" s="7"/>
      <c r="G424" s="7"/>
      <c r="H424" s="7"/>
      <c r="I424" s="7"/>
    </row>
    <row r="425" spans="2:9" x14ac:dyDescent="0.3">
      <c r="B425" s="7"/>
      <c r="C425" s="7"/>
      <c r="D425" s="7"/>
      <c r="E425" s="7"/>
      <c r="F425" s="7"/>
      <c r="G425" s="7"/>
      <c r="H425" s="7"/>
      <c r="I425" s="7"/>
    </row>
    <row r="426" spans="2:9" x14ac:dyDescent="0.3">
      <c r="B426" s="7"/>
      <c r="C426" s="7"/>
      <c r="D426" s="7"/>
      <c r="E426" s="7"/>
      <c r="F426" s="7"/>
      <c r="G426" s="7"/>
      <c r="H426" s="7"/>
      <c r="I426" s="7"/>
    </row>
    <row r="427" spans="2:9" x14ac:dyDescent="0.3">
      <c r="B427" s="7"/>
      <c r="C427" s="7"/>
      <c r="D427" s="7"/>
      <c r="E427" s="7"/>
      <c r="F427" s="7"/>
      <c r="G427" s="7"/>
      <c r="H427" s="7"/>
      <c r="I427" s="7"/>
    </row>
    <row r="428" spans="2:9" x14ac:dyDescent="0.3">
      <c r="B428" s="7"/>
      <c r="C428" s="7"/>
      <c r="D428" s="7"/>
      <c r="E428" s="7"/>
      <c r="F428" s="7"/>
      <c r="G428" s="7"/>
      <c r="H428" s="7"/>
      <c r="I428" s="7"/>
    </row>
    <row r="429" spans="2:9" x14ac:dyDescent="0.3">
      <c r="B429" s="7"/>
      <c r="C429" s="7"/>
      <c r="D429" s="7"/>
      <c r="E429" s="7"/>
      <c r="F429" s="7"/>
      <c r="G429" s="7"/>
      <c r="H429" s="7"/>
      <c r="I429" s="7"/>
    </row>
    <row r="430" spans="2:9" x14ac:dyDescent="0.3">
      <c r="B430" s="7"/>
      <c r="C430" s="7"/>
      <c r="D430" s="7"/>
      <c r="E430" s="7"/>
      <c r="F430" s="7"/>
      <c r="G430" s="7"/>
      <c r="H430" s="7"/>
      <c r="I430" s="7"/>
    </row>
    <row r="431" spans="2:9" x14ac:dyDescent="0.3">
      <c r="B431" s="7"/>
      <c r="C431" s="7"/>
      <c r="D431" s="7"/>
      <c r="E431" s="7"/>
      <c r="F431" s="7"/>
      <c r="G431" s="7"/>
      <c r="H431" s="7"/>
      <c r="I431" s="7"/>
    </row>
    <row r="432" spans="2:9" x14ac:dyDescent="0.3">
      <c r="B432" s="7"/>
      <c r="C432" s="7"/>
      <c r="D432" s="7"/>
      <c r="E432" s="7"/>
      <c r="F432" s="7"/>
      <c r="G432" s="7"/>
      <c r="H432" s="7"/>
      <c r="I432" s="7"/>
    </row>
    <row r="433" spans="2:9" x14ac:dyDescent="0.3">
      <c r="B433" s="7"/>
      <c r="C433" s="7"/>
      <c r="D433" s="7"/>
      <c r="E433" s="7"/>
      <c r="F433" s="7"/>
      <c r="G433" s="7"/>
      <c r="H433" s="7"/>
      <c r="I433" s="7"/>
    </row>
    <row r="434" spans="2:9" x14ac:dyDescent="0.3">
      <c r="B434" s="7"/>
      <c r="C434" s="7"/>
      <c r="D434" s="7"/>
      <c r="E434" s="7"/>
      <c r="F434" s="7"/>
      <c r="G434" s="7"/>
      <c r="H434" s="7"/>
      <c r="I434" s="7"/>
    </row>
    <row r="435" spans="2:9" x14ac:dyDescent="0.3">
      <c r="B435" s="7"/>
      <c r="C435" s="7"/>
      <c r="D435" s="7"/>
      <c r="E435" s="7"/>
      <c r="F435" s="7"/>
      <c r="G435" s="7"/>
      <c r="H435" s="7"/>
      <c r="I435" s="7"/>
    </row>
    <row r="436" spans="2:9" x14ac:dyDescent="0.3">
      <c r="B436" s="7"/>
      <c r="C436" s="7"/>
      <c r="D436" s="7"/>
      <c r="E436" s="7"/>
      <c r="F436" s="7"/>
      <c r="G436" s="7"/>
      <c r="H436" s="7"/>
      <c r="I436" s="7"/>
    </row>
    <row r="437" spans="2:9" x14ac:dyDescent="0.3">
      <c r="B437" s="7"/>
      <c r="C437" s="7"/>
      <c r="D437" s="7"/>
      <c r="E437" s="7"/>
      <c r="F437" s="7"/>
      <c r="G437" s="7"/>
      <c r="H437" s="7"/>
      <c r="I437" s="7"/>
    </row>
    <row r="438" spans="2:9" x14ac:dyDescent="0.3">
      <c r="B438" s="7"/>
      <c r="C438" s="7"/>
      <c r="D438" s="7"/>
      <c r="E438" s="7"/>
      <c r="F438" s="7"/>
      <c r="G438" s="7"/>
      <c r="H438" s="7"/>
      <c r="I438" s="7"/>
    </row>
    <row r="439" spans="2:9" x14ac:dyDescent="0.3">
      <c r="B439" s="7"/>
      <c r="C439" s="7"/>
      <c r="D439" s="7"/>
      <c r="E439" s="7"/>
      <c r="F439" s="7"/>
      <c r="G439" s="7"/>
      <c r="H439" s="7"/>
      <c r="I439" s="7"/>
    </row>
    <row r="440" spans="2:9" x14ac:dyDescent="0.3">
      <c r="B440" s="7"/>
      <c r="C440" s="7"/>
      <c r="D440" s="7"/>
      <c r="E440" s="7"/>
      <c r="F440" s="7"/>
      <c r="G440" s="7"/>
      <c r="H440" s="7"/>
      <c r="I440" s="7"/>
    </row>
    <row r="441" spans="2:9" x14ac:dyDescent="0.3">
      <c r="B441" s="7"/>
      <c r="C441" s="7"/>
      <c r="D441" s="7"/>
      <c r="E441" s="7"/>
      <c r="F441" s="7"/>
      <c r="G441" s="7"/>
      <c r="H441" s="7"/>
      <c r="I441" s="7"/>
    </row>
    <row r="442" spans="2:9" x14ac:dyDescent="0.3">
      <c r="B442" s="7"/>
      <c r="C442" s="7"/>
      <c r="D442" s="7"/>
      <c r="E442" s="7"/>
      <c r="F442" s="7"/>
      <c r="G442" s="7"/>
      <c r="H442" s="7"/>
      <c r="I442" s="7"/>
    </row>
    <row r="443" spans="2:9" x14ac:dyDescent="0.3">
      <c r="B443" s="7"/>
      <c r="C443" s="7"/>
      <c r="D443" s="7"/>
      <c r="E443" s="7"/>
      <c r="F443" s="7"/>
      <c r="G443" s="7"/>
      <c r="H443" s="7"/>
      <c r="I443" s="7"/>
    </row>
    <row r="444" spans="2:9" x14ac:dyDescent="0.3">
      <c r="B444" s="7"/>
      <c r="C444" s="7"/>
      <c r="D444" s="7"/>
      <c r="E444" s="7"/>
      <c r="F444" s="7"/>
      <c r="G444" s="7"/>
      <c r="H444" s="7"/>
      <c r="I444" s="7"/>
    </row>
    <row r="445" spans="2:9" x14ac:dyDescent="0.3">
      <c r="B445" s="7"/>
      <c r="C445" s="7"/>
      <c r="D445" s="7"/>
      <c r="E445" s="7"/>
      <c r="F445" s="7"/>
      <c r="G445" s="7"/>
      <c r="H445" s="7"/>
      <c r="I445" s="7"/>
    </row>
    <row r="446" spans="2:9" x14ac:dyDescent="0.3">
      <c r="B446" s="7"/>
      <c r="C446" s="7"/>
      <c r="D446" s="7"/>
      <c r="E446" s="7"/>
      <c r="F446" s="7"/>
      <c r="G446" s="7"/>
      <c r="H446" s="7"/>
      <c r="I446" s="7"/>
    </row>
    <row r="447" spans="2:9" x14ac:dyDescent="0.3">
      <c r="B447" s="7"/>
      <c r="C447" s="7"/>
      <c r="D447" s="7"/>
      <c r="E447" s="7"/>
      <c r="F447" s="7"/>
      <c r="G447" s="7"/>
      <c r="H447" s="7"/>
      <c r="I447" s="7"/>
    </row>
    <row r="448" spans="2:9" x14ac:dyDescent="0.3">
      <c r="B448" s="7"/>
      <c r="C448" s="7"/>
      <c r="D448" s="7"/>
      <c r="E448" s="7"/>
      <c r="F448" s="7"/>
      <c r="G448" s="7"/>
      <c r="H448" s="7"/>
      <c r="I448" s="7"/>
    </row>
    <row r="449" spans="2:9" x14ac:dyDescent="0.3">
      <c r="B449" s="7"/>
      <c r="C449" s="7"/>
      <c r="D449" s="7"/>
      <c r="E449" s="7"/>
      <c r="F449" s="7"/>
      <c r="G449" s="7"/>
      <c r="H449" s="7"/>
      <c r="I449" s="7"/>
    </row>
    <row r="450" spans="2:9" x14ac:dyDescent="0.3">
      <c r="B450" s="7"/>
      <c r="C450" s="7"/>
      <c r="D450" s="7"/>
      <c r="E450" s="7"/>
      <c r="F450" s="7"/>
      <c r="G450" s="7"/>
      <c r="H450" s="7"/>
      <c r="I450" s="7"/>
    </row>
    <row r="451" spans="2:9" x14ac:dyDescent="0.3">
      <c r="B451" s="7"/>
      <c r="C451" s="7"/>
      <c r="D451" s="7"/>
      <c r="E451" s="7"/>
      <c r="F451" s="7"/>
      <c r="G451" s="7"/>
      <c r="H451" s="7"/>
      <c r="I451" s="7"/>
    </row>
    <row r="452" spans="2:9" x14ac:dyDescent="0.3">
      <c r="B452" s="7"/>
      <c r="C452" s="7"/>
      <c r="D452" s="7"/>
      <c r="E452" s="7"/>
      <c r="F452" s="7"/>
      <c r="G452" s="7"/>
      <c r="H452" s="7"/>
      <c r="I452" s="7"/>
    </row>
    <row r="453" spans="2:9" x14ac:dyDescent="0.3">
      <c r="B453" s="7"/>
      <c r="C453" s="7"/>
      <c r="D453" s="7"/>
      <c r="E453" s="7"/>
      <c r="F453" s="7"/>
      <c r="G453" s="7"/>
      <c r="H453" s="7"/>
      <c r="I453" s="7"/>
    </row>
    <row r="454" spans="2:9" x14ac:dyDescent="0.3">
      <c r="B454" s="7"/>
      <c r="C454" s="7"/>
      <c r="D454" s="7"/>
      <c r="E454" s="7"/>
      <c r="F454" s="7"/>
      <c r="G454" s="7"/>
      <c r="H454" s="7"/>
      <c r="I454" s="7"/>
    </row>
    <row r="455" spans="2:9" x14ac:dyDescent="0.3">
      <c r="B455" s="7"/>
      <c r="C455" s="7"/>
      <c r="D455" s="7"/>
      <c r="E455" s="7"/>
      <c r="F455" s="7"/>
      <c r="G455" s="7"/>
      <c r="H455" s="7"/>
      <c r="I455" s="7"/>
    </row>
    <row r="456" spans="2:9" x14ac:dyDescent="0.3">
      <c r="B456" s="7"/>
      <c r="C456" s="7"/>
      <c r="D456" s="7"/>
      <c r="E456" s="7"/>
      <c r="F456" s="7"/>
      <c r="G456" s="7"/>
      <c r="H456" s="7"/>
      <c r="I456" s="7"/>
    </row>
    <row r="457" spans="2:9" x14ac:dyDescent="0.3">
      <c r="B457" s="7"/>
      <c r="C457" s="7"/>
      <c r="D457" s="7"/>
      <c r="E457" s="7"/>
      <c r="F457" s="7"/>
      <c r="G457" s="7"/>
      <c r="H457" s="7"/>
      <c r="I457" s="7"/>
    </row>
    <row r="458" spans="2:9" x14ac:dyDescent="0.3">
      <c r="B458" s="7"/>
      <c r="C458" s="7"/>
      <c r="D458" s="7"/>
      <c r="E458" s="7"/>
      <c r="F458" s="7"/>
      <c r="G458" s="7"/>
      <c r="H458" s="7"/>
      <c r="I458" s="7"/>
    </row>
    <row r="459" spans="2:9" x14ac:dyDescent="0.3">
      <c r="B459" s="7"/>
      <c r="C459" s="7"/>
      <c r="D459" s="7"/>
      <c r="E459" s="7"/>
      <c r="F459" s="7"/>
      <c r="G459" s="7"/>
      <c r="H459" s="7"/>
      <c r="I459" s="7"/>
    </row>
    <row r="460" spans="2:9" x14ac:dyDescent="0.3">
      <c r="B460" s="7"/>
      <c r="C460" s="7"/>
      <c r="D460" s="7"/>
      <c r="E460" s="7"/>
      <c r="F460" s="7"/>
      <c r="G460" s="7"/>
      <c r="H460" s="7"/>
      <c r="I460" s="7"/>
    </row>
    <row r="461" spans="2:9" x14ac:dyDescent="0.3">
      <c r="B461" s="7"/>
      <c r="C461" s="7"/>
      <c r="D461" s="7"/>
      <c r="E461" s="7"/>
      <c r="F461" s="7"/>
      <c r="G461" s="7"/>
      <c r="H461" s="7"/>
      <c r="I461" s="7"/>
    </row>
    <row r="462" spans="2:9" x14ac:dyDescent="0.3">
      <c r="B462" s="7"/>
      <c r="C462" s="7"/>
      <c r="D462" s="7"/>
      <c r="E462" s="7"/>
      <c r="F462" s="7"/>
      <c r="G462" s="7"/>
      <c r="H462" s="7"/>
      <c r="I462" s="7"/>
    </row>
    <row r="463" spans="2:9" x14ac:dyDescent="0.3">
      <c r="B463" s="7"/>
      <c r="C463" s="7"/>
      <c r="D463" s="7"/>
      <c r="E463" s="7"/>
      <c r="F463" s="7"/>
      <c r="G463" s="7"/>
      <c r="H463" s="7"/>
      <c r="I463" s="7"/>
    </row>
    <row r="464" spans="2:9" x14ac:dyDescent="0.3">
      <c r="B464" s="7"/>
      <c r="C464" s="7"/>
      <c r="D464" s="7"/>
      <c r="E464" s="7"/>
      <c r="F464" s="7"/>
      <c r="G464" s="7"/>
      <c r="H464" s="7"/>
      <c r="I464" s="7"/>
    </row>
    <row r="465" spans="2:9" x14ac:dyDescent="0.3">
      <c r="B465" s="7"/>
      <c r="C465" s="7"/>
      <c r="D465" s="7"/>
      <c r="E465" s="7"/>
      <c r="F465" s="7"/>
      <c r="G465" s="7"/>
      <c r="H465" s="7"/>
      <c r="I465" s="7"/>
    </row>
    <row r="466" spans="2:9" x14ac:dyDescent="0.3">
      <c r="B466" s="7"/>
      <c r="C466" s="7"/>
      <c r="D466" s="7"/>
      <c r="E466" s="7"/>
      <c r="F466" s="7"/>
      <c r="G466" s="7"/>
      <c r="H466" s="7"/>
      <c r="I466" s="7"/>
    </row>
    <row r="467" spans="2:9" x14ac:dyDescent="0.3">
      <c r="B467" s="7"/>
      <c r="C467" s="7"/>
      <c r="D467" s="7"/>
      <c r="E467" s="7"/>
      <c r="F467" s="7"/>
      <c r="G467" s="7"/>
      <c r="H467" s="7"/>
      <c r="I467" s="7"/>
    </row>
    <row r="468" spans="2:9" x14ac:dyDescent="0.3">
      <c r="B468" s="7"/>
      <c r="C468" s="7"/>
      <c r="D468" s="7"/>
      <c r="E468" s="7"/>
      <c r="F468" s="7"/>
      <c r="G468" s="7"/>
      <c r="H468" s="7"/>
      <c r="I468" s="7"/>
    </row>
    <row r="469" spans="2:9" x14ac:dyDescent="0.3">
      <c r="B469" s="7"/>
      <c r="C469" s="7"/>
      <c r="D469" s="7"/>
      <c r="E469" s="7"/>
      <c r="F469" s="7"/>
      <c r="G469" s="7"/>
      <c r="H469" s="7"/>
      <c r="I469" s="7"/>
    </row>
    <row r="470" spans="2:9" x14ac:dyDescent="0.3">
      <c r="B470" s="7"/>
      <c r="C470" s="7"/>
      <c r="D470" s="7"/>
      <c r="E470" s="7"/>
      <c r="F470" s="7"/>
      <c r="G470" s="7"/>
      <c r="H470" s="7"/>
      <c r="I470" s="7"/>
    </row>
    <row r="471" spans="2:9" x14ac:dyDescent="0.3">
      <c r="B471" s="7"/>
      <c r="C471" s="7"/>
      <c r="D471" s="7"/>
      <c r="E471" s="7"/>
      <c r="F471" s="7"/>
      <c r="G471" s="7"/>
      <c r="H471" s="7"/>
      <c r="I471" s="7"/>
    </row>
    <row r="472" spans="2:9" x14ac:dyDescent="0.3">
      <c r="B472" s="7"/>
      <c r="C472" s="7"/>
      <c r="D472" s="7"/>
      <c r="E472" s="7"/>
      <c r="F472" s="7"/>
      <c r="G472" s="7"/>
      <c r="H472" s="7"/>
      <c r="I472" s="7"/>
    </row>
    <row r="473" spans="2:9" x14ac:dyDescent="0.3">
      <c r="B473" s="7"/>
      <c r="C473" s="7"/>
      <c r="D473" s="7"/>
      <c r="E473" s="7"/>
      <c r="F473" s="7"/>
      <c r="G473" s="7"/>
      <c r="H473" s="7"/>
      <c r="I473" s="7"/>
    </row>
    <row r="474" spans="2:9" x14ac:dyDescent="0.3">
      <c r="B474" s="7"/>
      <c r="C474" s="7"/>
      <c r="D474" s="7"/>
      <c r="E474" s="7"/>
      <c r="F474" s="7"/>
      <c r="G474" s="7"/>
      <c r="H474" s="7"/>
      <c r="I474" s="7"/>
    </row>
    <row r="475" spans="2:9" x14ac:dyDescent="0.3">
      <c r="B475" s="7"/>
      <c r="C475" s="7"/>
      <c r="D475" s="7"/>
      <c r="E475" s="7"/>
      <c r="F475" s="7"/>
      <c r="G475" s="7"/>
      <c r="H475" s="7"/>
      <c r="I475" s="7"/>
    </row>
    <row r="476" spans="2:9" x14ac:dyDescent="0.3">
      <c r="B476" s="7"/>
      <c r="C476" s="7"/>
      <c r="D476" s="7"/>
      <c r="E476" s="7"/>
      <c r="F476" s="7"/>
      <c r="G476" s="7"/>
      <c r="H476" s="7"/>
      <c r="I476" s="7"/>
    </row>
    <row r="477" spans="2:9" x14ac:dyDescent="0.3">
      <c r="B477" s="7"/>
      <c r="C477" s="7"/>
      <c r="D477" s="7"/>
      <c r="E477" s="7"/>
      <c r="F477" s="7"/>
      <c r="G477" s="7"/>
      <c r="H477" s="7"/>
      <c r="I477" s="7"/>
    </row>
    <row r="478" spans="2:9" x14ac:dyDescent="0.3">
      <c r="B478" s="7"/>
      <c r="C478" s="7"/>
      <c r="D478" s="7"/>
      <c r="E478" s="7"/>
      <c r="F478" s="7"/>
      <c r="G478" s="7"/>
      <c r="H478" s="7"/>
      <c r="I478" s="7"/>
    </row>
    <row r="479" spans="2:9" x14ac:dyDescent="0.3">
      <c r="B479" s="7"/>
      <c r="C479" s="7"/>
      <c r="D479" s="7"/>
      <c r="E479" s="7"/>
      <c r="F479" s="7"/>
      <c r="G479" s="7"/>
      <c r="H479" s="7"/>
      <c r="I479" s="7"/>
    </row>
    <row r="480" spans="2:9" x14ac:dyDescent="0.3">
      <c r="B480" s="7"/>
      <c r="C480" s="7"/>
      <c r="D480" s="7"/>
      <c r="E480" s="7"/>
      <c r="F480" s="7"/>
      <c r="G480" s="7"/>
      <c r="H480" s="7"/>
      <c r="I480" s="7"/>
    </row>
    <row r="481" spans="2:9" x14ac:dyDescent="0.3">
      <c r="B481" s="7"/>
      <c r="C481" s="7"/>
      <c r="D481" s="7"/>
      <c r="E481" s="7"/>
      <c r="F481" s="7"/>
      <c r="G481" s="7"/>
      <c r="H481" s="7"/>
      <c r="I481" s="7"/>
    </row>
    <row r="482" spans="2:9" x14ac:dyDescent="0.3">
      <c r="B482" s="7"/>
      <c r="C482" s="7"/>
      <c r="D482" s="7"/>
      <c r="E482" s="7"/>
      <c r="F482" s="7"/>
      <c r="G482" s="7"/>
      <c r="H482" s="7"/>
      <c r="I482" s="7"/>
    </row>
    <row r="483" spans="2:9" x14ac:dyDescent="0.3">
      <c r="B483" s="7"/>
      <c r="C483" s="7"/>
      <c r="D483" s="7"/>
      <c r="E483" s="7"/>
      <c r="F483" s="7"/>
      <c r="G483" s="7"/>
      <c r="H483" s="7"/>
      <c r="I483" s="7"/>
    </row>
    <row r="484" spans="2:9" x14ac:dyDescent="0.3">
      <c r="B484" s="7"/>
      <c r="C484" s="7"/>
      <c r="D484" s="7"/>
      <c r="E484" s="7"/>
      <c r="F484" s="7"/>
      <c r="G484" s="7"/>
      <c r="H484" s="7"/>
      <c r="I484" s="7"/>
    </row>
    <row r="485" spans="2:9" x14ac:dyDescent="0.3">
      <c r="B485" s="7"/>
      <c r="C485" s="7"/>
      <c r="D485" s="7"/>
      <c r="E485" s="7"/>
      <c r="F485" s="7"/>
      <c r="G485" s="7"/>
      <c r="H485" s="7"/>
      <c r="I485" s="7"/>
    </row>
    <row r="486" spans="2:9" x14ac:dyDescent="0.3">
      <c r="B486" s="7"/>
      <c r="C486" s="7"/>
      <c r="D486" s="7"/>
      <c r="E486" s="7"/>
      <c r="F486" s="7"/>
      <c r="G486" s="7"/>
      <c r="H486" s="7"/>
      <c r="I486" s="7"/>
    </row>
    <row r="487" spans="2:9" x14ac:dyDescent="0.3">
      <c r="B487" s="7"/>
      <c r="C487" s="7"/>
      <c r="D487" s="7"/>
      <c r="E487" s="7"/>
      <c r="F487" s="7"/>
      <c r="G487" s="7"/>
      <c r="H487" s="7"/>
      <c r="I487" s="7"/>
    </row>
    <row r="488" spans="2:9" x14ac:dyDescent="0.3">
      <c r="B488" s="7"/>
      <c r="C488" s="7"/>
      <c r="D488" s="7"/>
      <c r="E488" s="7"/>
      <c r="F488" s="7"/>
      <c r="G488" s="7"/>
      <c r="H488" s="7"/>
      <c r="I488" s="7"/>
    </row>
    <row r="489" spans="2:9" x14ac:dyDescent="0.3">
      <c r="B489" s="7"/>
      <c r="C489" s="7"/>
      <c r="D489" s="7"/>
      <c r="E489" s="7"/>
      <c r="F489" s="7"/>
      <c r="G489" s="7"/>
      <c r="H489" s="7"/>
      <c r="I489" s="7"/>
    </row>
    <row r="490" spans="2:9" x14ac:dyDescent="0.3">
      <c r="B490" s="7"/>
      <c r="C490" s="7"/>
      <c r="D490" s="7"/>
      <c r="E490" s="7"/>
      <c r="F490" s="7"/>
      <c r="G490" s="7"/>
      <c r="H490" s="7"/>
      <c r="I490" s="7"/>
    </row>
    <row r="491" spans="2:9" x14ac:dyDescent="0.3">
      <c r="B491" s="7"/>
      <c r="C491" s="7"/>
      <c r="D491" s="7"/>
      <c r="E491" s="7"/>
      <c r="F491" s="7"/>
      <c r="G491" s="7"/>
      <c r="H491" s="7"/>
      <c r="I491" s="7"/>
    </row>
    <row r="492" spans="2:9" x14ac:dyDescent="0.3">
      <c r="B492" s="7"/>
      <c r="C492" s="7"/>
      <c r="D492" s="7"/>
      <c r="E492" s="7"/>
      <c r="F492" s="7"/>
      <c r="G492" s="7"/>
      <c r="H492" s="7"/>
      <c r="I492" s="7"/>
    </row>
    <row r="493" spans="2:9" x14ac:dyDescent="0.3">
      <c r="B493" s="7"/>
      <c r="C493" s="7"/>
      <c r="D493" s="7"/>
      <c r="E493" s="7"/>
      <c r="F493" s="7"/>
      <c r="G493" s="7"/>
      <c r="H493" s="7"/>
      <c r="I493" s="7"/>
    </row>
    <row r="494" spans="2:9" x14ac:dyDescent="0.3">
      <c r="B494" s="7"/>
      <c r="C494" s="7"/>
      <c r="D494" s="7"/>
      <c r="E494" s="7"/>
      <c r="F494" s="7"/>
      <c r="G494" s="7"/>
      <c r="H494" s="7"/>
      <c r="I494" s="7"/>
    </row>
    <row r="495" spans="2:9" x14ac:dyDescent="0.3">
      <c r="B495" s="7"/>
      <c r="C495" s="7"/>
      <c r="D495" s="7"/>
      <c r="E495" s="7"/>
      <c r="F495" s="7"/>
      <c r="G495" s="7"/>
      <c r="H495" s="7"/>
      <c r="I495" s="7"/>
    </row>
    <row r="496" spans="2:9" x14ac:dyDescent="0.3">
      <c r="B496" s="7"/>
      <c r="C496" s="7"/>
      <c r="D496" s="7"/>
      <c r="E496" s="7"/>
      <c r="F496" s="7"/>
      <c r="G496" s="7"/>
      <c r="H496" s="7"/>
      <c r="I496" s="7"/>
    </row>
    <row r="497" spans="2:9" x14ac:dyDescent="0.3">
      <c r="B497" s="7"/>
      <c r="C497" s="7"/>
      <c r="D497" s="7"/>
      <c r="E497" s="7"/>
      <c r="F497" s="7"/>
      <c r="G497" s="7"/>
      <c r="H497" s="7"/>
      <c r="I497" s="7"/>
    </row>
    <row r="498" spans="2:9" x14ac:dyDescent="0.3">
      <c r="B498" s="7"/>
      <c r="C498" s="7"/>
      <c r="D498" s="7"/>
      <c r="E498" s="7"/>
      <c r="F498" s="7"/>
      <c r="G498" s="7"/>
      <c r="H498" s="7"/>
      <c r="I498" s="7"/>
    </row>
    <row r="499" spans="2:9" x14ac:dyDescent="0.3">
      <c r="B499" s="7"/>
      <c r="C499" s="7"/>
      <c r="D499" s="7"/>
      <c r="E499" s="7"/>
      <c r="F499" s="7"/>
      <c r="G499" s="7"/>
      <c r="H499" s="7"/>
      <c r="I499" s="7"/>
    </row>
    <row r="500" spans="2:9" x14ac:dyDescent="0.3">
      <c r="B500" s="7"/>
      <c r="C500" s="7"/>
      <c r="D500" s="7"/>
      <c r="E500" s="7"/>
      <c r="F500" s="7"/>
      <c r="G500" s="7"/>
      <c r="H500" s="7"/>
      <c r="I500" s="7"/>
    </row>
    <row r="501" spans="2:9" x14ac:dyDescent="0.3">
      <c r="B501" s="7"/>
      <c r="C501" s="7"/>
      <c r="D501" s="7"/>
      <c r="E501" s="7"/>
      <c r="F501" s="7"/>
      <c r="G501" s="7"/>
      <c r="H501" s="7"/>
      <c r="I501" s="7"/>
    </row>
    <row r="502" spans="2:9" x14ac:dyDescent="0.3">
      <c r="B502" s="7"/>
      <c r="C502" s="7"/>
      <c r="D502" s="7"/>
      <c r="E502" s="7"/>
      <c r="F502" s="7"/>
      <c r="G502" s="7"/>
      <c r="H502" s="7"/>
      <c r="I502" s="7"/>
    </row>
    <row r="503" spans="2:9" x14ac:dyDescent="0.3">
      <c r="B503" s="7"/>
      <c r="C503" s="7"/>
      <c r="D503" s="7"/>
      <c r="E503" s="7"/>
      <c r="F503" s="7"/>
      <c r="G503" s="7"/>
      <c r="H503" s="7"/>
      <c r="I503" s="7"/>
    </row>
    <row r="504" spans="2:9" x14ac:dyDescent="0.3">
      <c r="B504" s="7"/>
      <c r="C504" s="7"/>
      <c r="D504" s="7"/>
      <c r="E504" s="7"/>
      <c r="F504" s="7"/>
      <c r="G504" s="7"/>
      <c r="H504" s="7"/>
      <c r="I504" s="7"/>
    </row>
    <row r="505" spans="2:9" x14ac:dyDescent="0.3">
      <c r="B505" s="7"/>
      <c r="C505" s="7"/>
      <c r="D505" s="7"/>
      <c r="E505" s="7"/>
      <c r="F505" s="7"/>
      <c r="G505" s="7"/>
      <c r="H505" s="7"/>
      <c r="I505" s="7"/>
    </row>
    <row r="506" spans="2:9" x14ac:dyDescent="0.3">
      <c r="B506" s="7"/>
      <c r="C506" s="7"/>
      <c r="D506" s="7"/>
      <c r="E506" s="7"/>
      <c r="F506" s="7"/>
      <c r="G506" s="7"/>
      <c r="H506" s="7"/>
      <c r="I506" s="7"/>
    </row>
    <row r="507" spans="2:9" x14ac:dyDescent="0.3">
      <c r="B507" s="7"/>
      <c r="C507" s="7"/>
      <c r="D507" s="7"/>
      <c r="E507" s="7"/>
      <c r="F507" s="7"/>
      <c r="G507" s="7"/>
      <c r="H507" s="7"/>
      <c r="I507" s="7"/>
    </row>
    <row r="508" spans="2:9" x14ac:dyDescent="0.3">
      <c r="B508" s="7"/>
      <c r="C508" s="7"/>
      <c r="D508" s="7"/>
      <c r="E508" s="7"/>
      <c r="F508" s="7"/>
      <c r="G508" s="7"/>
      <c r="H508" s="7"/>
      <c r="I508" s="7"/>
    </row>
    <row r="509" spans="2:9" x14ac:dyDescent="0.3">
      <c r="B509" s="7"/>
      <c r="C509" s="7"/>
      <c r="D509" s="7"/>
      <c r="E509" s="7"/>
      <c r="F509" s="7"/>
      <c r="G509" s="7"/>
      <c r="H509" s="7"/>
      <c r="I509" s="7"/>
    </row>
    <row r="510" spans="2:9" x14ac:dyDescent="0.3">
      <c r="B510" s="7"/>
      <c r="C510" s="7"/>
      <c r="D510" s="7"/>
      <c r="E510" s="7"/>
      <c r="F510" s="7"/>
      <c r="G510" s="7"/>
      <c r="H510" s="7"/>
      <c r="I510" s="7"/>
    </row>
    <row r="511" spans="2:9" x14ac:dyDescent="0.3">
      <c r="B511" s="7"/>
      <c r="C511" s="7"/>
      <c r="D511" s="7"/>
      <c r="E511" s="7"/>
      <c r="F511" s="7"/>
      <c r="G511" s="7"/>
      <c r="H511" s="7"/>
      <c r="I511" s="7"/>
    </row>
    <row r="512" spans="2:9" x14ac:dyDescent="0.3">
      <c r="B512" s="7"/>
      <c r="C512" s="7"/>
      <c r="D512" s="7"/>
      <c r="E512" s="7"/>
      <c r="F512" s="7"/>
      <c r="G512" s="7"/>
      <c r="H512" s="7"/>
      <c r="I512" s="7"/>
    </row>
    <row r="513" spans="2:9" x14ac:dyDescent="0.3">
      <c r="B513" s="7"/>
      <c r="C513" s="7"/>
      <c r="D513" s="7"/>
      <c r="E513" s="7"/>
      <c r="F513" s="7"/>
      <c r="G513" s="7"/>
      <c r="H513" s="7"/>
      <c r="I513" s="7"/>
    </row>
    <row r="514" spans="2:9" x14ac:dyDescent="0.3">
      <c r="B514" s="7"/>
      <c r="C514" s="7"/>
      <c r="D514" s="7"/>
      <c r="E514" s="7"/>
      <c r="F514" s="7"/>
      <c r="G514" s="7"/>
      <c r="H514" s="7"/>
      <c r="I514" s="7"/>
    </row>
    <row r="515" spans="2:9" x14ac:dyDescent="0.3">
      <c r="B515" s="7"/>
      <c r="C515" s="7"/>
      <c r="D515" s="7"/>
      <c r="E515" s="7"/>
      <c r="F515" s="7"/>
      <c r="G515" s="7"/>
      <c r="H515" s="7"/>
      <c r="I515" s="7"/>
    </row>
    <row r="516" spans="2:9" x14ac:dyDescent="0.3">
      <c r="B516" s="7"/>
      <c r="C516" s="7"/>
      <c r="D516" s="7"/>
      <c r="E516" s="7"/>
      <c r="F516" s="7"/>
      <c r="G516" s="7"/>
      <c r="H516" s="7"/>
      <c r="I516" s="7"/>
    </row>
    <row r="517" spans="2:9" x14ac:dyDescent="0.3">
      <c r="B517" s="7"/>
      <c r="C517" s="7"/>
      <c r="D517" s="7"/>
      <c r="E517" s="7"/>
      <c r="F517" s="7"/>
      <c r="G517" s="7"/>
      <c r="H517" s="7"/>
      <c r="I517" s="7"/>
    </row>
    <row r="518" spans="2:9" x14ac:dyDescent="0.3">
      <c r="B518" s="7"/>
      <c r="C518" s="7"/>
      <c r="D518" s="7"/>
      <c r="E518" s="7"/>
      <c r="F518" s="7"/>
      <c r="G518" s="7"/>
      <c r="H518" s="7"/>
      <c r="I518" s="7"/>
    </row>
    <row r="519" spans="2:9" x14ac:dyDescent="0.3">
      <c r="B519" s="7"/>
      <c r="C519" s="7"/>
      <c r="D519" s="7"/>
      <c r="E519" s="7"/>
      <c r="F519" s="7"/>
      <c r="G519" s="7"/>
      <c r="H519" s="7"/>
      <c r="I519" s="7"/>
    </row>
    <row r="520" spans="2:9" x14ac:dyDescent="0.3">
      <c r="B520" s="7"/>
      <c r="C520" s="7"/>
      <c r="D520" s="7"/>
      <c r="E520" s="7"/>
      <c r="F520" s="7"/>
      <c r="G520" s="7"/>
      <c r="H520" s="7"/>
      <c r="I520" s="7"/>
    </row>
    <row r="521" spans="2:9" x14ac:dyDescent="0.3">
      <c r="B521" s="7"/>
      <c r="C521" s="7"/>
      <c r="D521" s="7"/>
      <c r="E521" s="7"/>
      <c r="F521" s="7"/>
      <c r="G521" s="7"/>
      <c r="H521" s="7"/>
      <c r="I521" s="7"/>
    </row>
    <row r="522" spans="2:9" x14ac:dyDescent="0.3">
      <c r="B522" s="7"/>
      <c r="C522" s="7"/>
      <c r="D522" s="7"/>
      <c r="E522" s="7"/>
      <c r="F522" s="7"/>
      <c r="G522" s="7"/>
      <c r="H522" s="7"/>
      <c r="I522" s="7"/>
    </row>
    <row r="523" spans="2:9" x14ac:dyDescent="0.3">
      <c r="B523" s="7"/>
      <c r="C523" s="7"/>
      <c r="D523" s="7"/>
      <c r="E523" s="7"/>
      <c r="F523" s="7"/>
      <c r="G523" s="7"/>
      <c r="H523" s="7"/>
      <c r="I523" s="7"/>
    </row>
    <row r="524" spans="2:9" x14ac:dyDescent="0.3">
      <c r="B524" s="7"/>
      <c r="C524" s="7"/>
      <c r="D524" s="7"/>
      <c r="E524" s="7"/>
      <c r="F524" s="7"/>
      <c r="G524" s="7"/>
      <c r="H524" s="7"/>
      <c r="I524" s="7"/>
    </row>
    <row r="525" spans="2:9" x14ac:dyDescent="0.3">
      <c r="B525" s="7"/>
      <c r="C525" s="7"/>
      <c r="D525" s="7"/>
      <c r="E525" s="7"/>
      <c r="F525" s="7"/>
      <c r="G525" s="7"/>
      <c r="H525" s="7"/>
      <c r="I525" s="7"/>
    </row>
    <row r="526" spans="2:9" x14ac:dyDescent="0.3">
      <c r="B526" s="7"/>
      <c r="C526" s="7"/>
      <c r="D526" s="7"/>
      <c r="E526" s="7"/>
      <c r="F526" s="7"/>
      <c r="G526" s="7"/>
      <c r="H526" s="7"/>
      <c r="I526" s="7"/>
    </row>
    <row r="527" spans="2:9" x14ac:dyDescent="0.3">
      <c r="B527" s="7"/>
      <c r="C527" s="7"/>
      <c r="D527" s="7"/>
      <c r="E527" s="7"/>
      <c r="F527" s="7"/>
      <c r="G527" s="7"/>
      <c r="H527" s="7"/>
      <c r="I527" s="7"/>
    </row>
    <row r="528" spans="2:9" x14ac:dyDescent="0.3">
      <c r="B528" s="7"/>
      <c r="C528" s="7"/>
      <c r="D528" s="7"/>
      <c r="E528" s="7"/>
      <c r="F528" s="7"/>
      <c r="G528" s="7"/>
      <c r="H528" s="7"/>
      <c r="I528" s="7"/>
    </row>
    <row r="529" spans="2:9" x14ac:dyDescent="0.3">
      <c r="B529" s="7"/>
      <c r="C529" s="7"/>
      <c r="D529" s="7"/>
      <c r="E529" s="7"/>
      <c r="F529" s="7"/>
      <c r="G529" s="7"/>
      <c r="H529" s="7"/>
      <c r="I529" s="7"/>
    </row>
    <row r="530" spans="2:9" x14ac:dyDescent="0.3">
      <c r="B530" s="7"/>
      <c r="C530" s="7"/>
      <c r="D530" s="7"/>
      <c r="E530" s="7"/>
      <c r="F530" s="7"/>
      <c r="G530" s="7"/>
      <c r="H530" s="7"/>
      <c r="I530" s="7"/>
    </row>
    <row r="531" spans="2:9" x14ac:dyDescent="0.3">
      <c r="B531" s="7"/>
      <c r="C531" s="7"/>
      <c r="D531" s="7"/>
      <c r="E531" s="7"/>
      <c r="F531" s="7"/>
      <c r="G531" s="7"/>
      <c r="H531" s="7"/>
      <c r="I531" s="7"/>
    </row>
    <row r="532" spans="2:9" x14ac:dyDescent="0.3">
      <c r="B532" s="7"/>
      <c r="C532" s="7"/>
      <c r="D532" s="7"/>
      <c r="E532" s="7"/>
      <c r="F532" s="7"/>
      <c r="G532" s="7"/>
      <c r="H532" s="7"/>
      <c r="I532" s="7"/>
    </row>
    <row r="533" spans="2:9" x14ac:dyDescent="0.3">
      <c r="B533" s="7"/>
      <c r="C533" s="7"/>
      <c r="D533" s="7"/>
      <c r="E533" s="7"/>
      <c r="F533" s="7"/>
      <c r="G533" s="7"/>
      <c r="H533" s="7"/>
      <c r="I533" s="7"/>
    </row>
    <row r="534" spans="2:9" x14ac:dyDescent="0.3">
      <c r="B534" s="7"/>
      <c r="C534" s="7"/>
      <c r="D534" s="7"/>
      <c r="E534" s="7"/>
      <c r="F534" s="7"/>
      <c r="G534" s="7"/>
      <c r="H534" s="7"/>
      <c r="I534" s="7"/>
    </row>
    <row r="535" spans="2:9" x14ac:dyDescent="0.3">
      <c r="B535" s="7"/>
      <c r="C535" s="7"/>
      <c r="D535" s="7"/>
      <c r="E535" s="7"/>
      <c r="F535" s="7"/>
      <c r="G535" s="7"/>
      <c r="H535" s="7"/>
      <c r="I535" s="7"/>
    </row>
    <row r="536" spans="2:9" x14ac:dyDescent="0.3">
      <c r="B536" s="7"/>
      <c r="C536" s="7"/>
      <c r="D536" s="7"/>
      <c r="E536" s="7"/>
      <c r="F536" s="7"/>
      <c r="G536" s="7"/>
      <c r="H536" s="7"/>
      <c r="I536" s="7"/>
    </row>
    <row r="537" spans="2:9" x14ac:dyDescent="0.3">
      <c r="B537" s="7"/>
      <c r="C537" s="7"/>
      <c r="D537" s="7"/>
      <c r="E537" s="7"/>
      <c r="F537" s="7"/>
      <c r="G537" s="7"/>
      <c r="H537" s="7"/>
      <c r="I537" s="7"/>
    </row>
    <row r="538" spans="2:9" x14ac:dyDescent="0.3">
      <c r="B538" s="7"/>
      <c r="C538" s="7"/>
      <c r="D538" s="7"/>
      <c r="E538" s="7"/>
      <c r="F538" s="7"/>
      <c r="G538" s="7"/>
      <c r="H538" s="7"/>
      <c r="I538" s="7"/>
    </row>
    <row r="539" spans="2:9" x14ac:dyDescent="0.3">
      <c r="B539" s="7"/>
      <c r="C539" s="7"/>
      <c r="D539" s="7"/>
      <c r="E539" s="7"/>
      <c r="F539" s="7"/>
      <c r="G539" s="7"/>
      <c r="H539" s="7"/>
      <c r="I539" s="7"/>
    </row>
    <row r="540" spans="2:9" x14ac:dyDescent="0.3">
      <c r="B540" s="7"/>
      <c r="C540" s="7"/>
      <c r="D540" s="7"/>
      <c r="E540" s="7"/>
      <c r="F540" s="7"/>
      <c r="G540" s="7"/>
      <c r="H540" s="7"/>
      <c r="I540" s="7"/>
    </row>
    <row r="541" spans="2:9" x14ac:dyDescent="0.3">
      <c r="B541" s="7"/>
      <c r="C541" s="7"/>
      <c r="D541" s="7"/>
      <c r="E541" s="7"/>
      <c r="F541" s="7"/>
      <c r="G541" s="7"/>
      <c r="H541" s="7"/>
      <c r="I541" s="7"/>
    </row>
    <row r="542" spans="2:9" x14ac:dyDescent="0.3">
      <c r="B542" s="7"/>
      <c r="C542" s="7"/>
      <c r="D542" s="7"/>
      <c r="E542" s="7"/>
      <c r="F542" s="7"/>
      <c r="G542" s="7"/>
      <c r="H542" s="7"/>
      <c r="I542" s="7"/>
    </row>
    <row r="543" spans="2:9" x14ac:dyDescent="0.3">
      <c r="B543" s="7"/>
      <c r="C543" s="7"/>
      <c r="D543" s="7"/>
      <c r="E543" s="7"/>
      <c r="F543" s="7"/>
      <c r="G543" s="7"/>
      <c r="H543" s="7"/>
      <c r="I543" s="7"/>
    </row>
    <row r="544" spans="2:9" x14ac:dyDescent="0.3">
      <c r="B544" s="7"/>
      <c r="C544" s="7"/>
      <c r="D544" s="7"/>
      <c r="E544" s="7"/>
      <c r="F544" s="7"/>
      <c r="G544" s="7"/>
      <c r="H544" s="7"/>
      <c r="I544" s="7"/>
    </row>
    <row r="545" spans="2:9" x14ac:dyDescent="0.3">
      <c r="B545" s="7"/>
      <c r="C545" s="7"/>
      <c r="D545" s="7"/>
      <c r="E545" s="7"/>
      <c r="F545" s="7"/>
      <c r="G545" s="7"/>
      <c r="H545" s="7"/>
      <c r="I545" s="7"/>
    </row>
    <row r="546" spans="2:9" x14ac:dyDescent="0.3">
      <c r="B546" s="7"/>
      <c r="C546" s="7"/>
      <c r="D546" s="7"/>
      <c r="E546" s="7"/>
      <c r="F546" s="7"/>
      <c r="G546" s="7"/>
      <c r="H546" s="7"/>
      <c r="I546" s="7"/>
    </row>
    <row r="547" spans="2:9" x14ac:dyDescent="0.3">
      <c r="B547" s="7"/>
      <c r="C547" s="7"/>
      <c r="D547" s="7"/>
      <c r="E547" s="7"/>
      <c r="F547" s="7"/>
      <c r="G547" s="7"/>
      <c r="H547" s="7"/>
      <c r="I547" s="7"/>
    </row>
    <row r="548" spans="2:9" x14ac:dyDescent="0.3">
      <c r="B548" s="7"/>
      <c r="C548" s="7"/>
      <c r="D548" s="7"/>
      <c r="E548" s="7"/>
      <c r="F548" s="7"/>
      <c r="G548" s="7"/>
      <c r="H548" s="7"/>
      <c r="I548" s="7"/>
    </row>
    <row r="549" spans="2:9" x14ac:dyDescent="0.3">
      <c r="B549" s="7"/>
      <c r="C549" s="7"/>
      <c r="D549" s="7"/>
      <c r="E549" s="7"/>
      <c r="F549" s="7"/>
      <c r="G549" s="7"/>
      <c r="H549" s="7"/>
      <c r="I549" s="7"/>
    </row>
    <row r="550" spans="2:9" x14ac:dyDescent="0.3">
      <c r="B550" s="7"/>
      <c r="C550" s="7"/>
      <c r="D550" s="7"/>
      <c r="E550" s="7"/>
      <c r="F550" s="7"/>
      <c r="G550" s="7"/>
      <c r="H550" s="7"/>
      <c r="I550" s="7"/>
    </row>
    <row r="551" spans="2:9" x14ac:dyDescent="0.3">
      <c r="B551" s="7"/>
      <c r="C551" s="7"/>
      <c r="D551" s="7"/>
      <c r="E551" s="7"/>
      <c r="F551" s="7"/>
      <c r="G551" s="7"/>
      <c r="H551" s="7"/>
      <c r="I551" s="7"/>
    </row>
    <row r="552" spans="2:9" x14ac:dyDescent="0.3">
      <c r="B552" s="7"/>
      <c r="C552" s="7"/>
      <c r="D552" s="7"/>
      <c r="E552" s="7"/>
      <c r="F552" s="7"/>
      <c r="G552" s="7"/>
      <c r="H552" s="7"/>
      <c r="I552" s="7"/>
    </row>
    <row r="553" spans="2:9" x14ac:dyDescent="0.3">
      <c r="B553" s="7"/>
      <c r="C553" s="7"/>
      <c r="D553" s="7"/>
      <c r="E553" s="7"/>
      <c r="F553" s="7"/>
      <c r="G553" s="7"/>
      <c r="H553" s="7"/>
      <c r="I553" s="7"/>
    </row>
    <row r="554" spans="2:9" x14ac:dyDescent="0.3">
      <c r="B554" s="7"/>
      <c r="C554" s="7"/>
      <c r="D554" s="7"/>
      <c r="E554" s="7"/>
      <c r="F554" s="7"/>
      <c r="G554" s="7"/>
      <c r="H554" s="7"/>
      <c r="I554" s="7"/>
    </row>
    <row r="555" spans="2:9" x14ac:dyDescent="0.3">
      <c r="B555" s="7"/>
      <c r="C555" s="7"/>
      <c r="D555" s="7"/>
      <c r="E555" s="7"/>
      <c r="F555" s="7"/>
      <c r="G555" s="7"/>
      <c r="H555" s="7"/>
      <c r="I555" s="7"/>
    </row>
    <row r="556" spans="2:9" x14ac:dyDescent="0.3">
      <c r="B556" s="7"/>
      <c r="C556" s="7"/>
      <c r="D556" s="7"/>
      <c r="E556" s="7"/>
      <c r="F556" s="7"/>
      <c r="G556" s="7"/>
      <c r="H556" s="7"/>
      <c r="I556" s="7"/>
    </row>
    <row r="557" spans="2:9" x14ac:dyDescent="0.3">
      <c r="B557" s="7"/>
      <c r="C557" s="7"/>
      <c r="D557" s="7"/>
      <c r="E557" s="7"/>
      <c r="F557" s="7"/>
      <c r="G557" s="7"/>
      <c r="H557" s="7"/>
      <c r="I557" s="7"/>
    </row>
    <row r="558" spans="2:9" x14ac:dyDescent="0.3">
      <c r="B558" s="7"/>
      <c r="C558" s="7"/>
      <c r="D558" s="7"/>
      <c r="E558" s="7"/>
      <c r="F558" s="7"/>
      <c r="G558" s="7"/>
      <c r="H558" s="7"/>
      <c r="I558" s="7"/>
    </row>
    <row r="559" spans="2:9" x14ac:dyDescent="0.3">
      <c r="B559" s="7"/>
      <c r="C559" s="7"/>
      <c r="D559" s="7"/>
      <c r="E559" s="7"/>
      <c r="F559" s="7"/>
      <c r="G559" s="7"/>
      <c r="H559" s="7"/>
      <c r="I559" s="7"/>
    </row>
    <row r="560" spans="2:9" x14ac:dyDescent="0.3">
      <c r="B560" s="7"/>
      <c r="C560" s="7"/>
      <c r="D560" s="7"/>
      <c r="E560" s="7"/>
      <c r="F560" s="7"/>
      <c r="G560" s="7"/>
      <c r="H560" s="7"/>
      <c r="I560" s="7"/>
    </row>
    <row r="561" spans="2:9" x14ac:dyDescent="0.3">
      <c r="B561" s="7"/>
      <c r="C561" s="7"/>
      <c r="D561" s="7"/>
      <c r="E561" s="7"/>
      <c r="F561" s="7"/>
      <c r="G561" s="7"/>
      <c r="H561" s="7"/>
      <c r="I561" s="7"/>
    </row>
    <row r="562" spans="2:9" x14ac:dyDescent="0.3">
      <c r="B562" s="7"/>
      <c r="C562" s="7"/>
      <c r="D562" s="7"/>
      <c r="E562" s="7"/>
      <c r="F562" s="7"/>
      <c r="G562" s="7"/>
      <c r="H562" s="7"/>
      <c r="I562" s="7"/>
    </row>
    <row r="563" spans="2:9" x14ac:dyDescent="0.3">
      <c r="B563" s="7"/>
      <c r="C563" s="7"/>
      <c r="D563" s="7"/>
      <c r="E563" s="7"/>
      <c r="F563" s="7"/>
      <c r="G563" s="7"/>
      <c r="H563" s="7"/>
      <c r="I563" s="7"/>
    </row>
    <row r="564" spans="2:9" x14ac:dyDescent="0.3">
      <c r="B564" s="7"/>
      <c r="C564" s="7"/>
      <c r="D564" s="7"/>
      <c r="E564" s="7"/>
      <c r="F564" s="7"/>
      <c r="G564" s="7"/>
      <c r="H564" s="7"/>
      <c r="I564" s="7"/>
    </row>
    <row r="565" spans="2:9" x14ac:dyDescent="0.3">
      <c r="B565" s="7"/>
      <c r="C565" s="7"/>
      <c r="D565" s="7"/>
      <c r="E565" s="7"/>
      <c r="F565" s="7"/>
      <c r="G565" s="7"/>
      <c r="H565" s="7"/>
      <c r="I565" s="7"/>
    </row>
    <row r="566" spans="2:9" x14ac:dyDescent="0.3">
      <c r="B566" s="7"/>
      <c r="C566" s="7"/>
      <c r="D566" s="7"/>
      <c r="E566" s="7"/>
      <c r="F566" s="7"/>
      <c r="G566" s="7"/>
      <c r="H566" s="7"/>
      <c r="I566" s="7"/>
    </row>
    <row r="567" spans="2:9" x14ac:dyDescent="0.3">
      <c r="B567" s="7"/>
      <c r="C567" s="7"/>
      <c r="D567" s="7"/>
      <c r="E567" s="7"/>
      <c r="F567" s="7"/>
      <c r="G567" s="7"/>
      <c r="H567" s="7"/>
      <c r="I567" s="7"/>
    </row>
    <row r="568" spans="2:9" x14ac:dyDescent="0.3">
      <c r="B568" s="7"/>
      <c r="C568" s="7"/>
      <c r="D568" s="7"/>
      <c r="E568" s="7"/>
      <c r="F568" s="7"/>
      <c r="G568" s="7"/>
      <c r="H568" s="7"/>
      <c r="I568" s="7"/>
    </row>
    <row r="569" spans="2:9" x14ac:dyDescent="0.3">
      <c r="B569" s="7"/>
      <c r="C569" s="7"/>
      <c r="D569" s="7"/>
      <c r="E569" s="7"/>
      <c r="F569" s="7"/>
      <c r="G569" s="7"/>
      <c r="H569" s="7"/>
      <c r="I569" s="7"/>
    </row>
    <row r="570" spans="2:9" x14ac:dyDescent="0.3">
      <c r="B570" s="7"/>
      <c r="C570" s="7"/>
      <c r="D570" s="7"/>
      <c r="E570" s="7"/>
      <c r="F570" s="7"/>
      <c r="G570" s="7"/>
      <c r="H570" s="7"/>
      <c r="I570" s="7"/>
    </row>
    <row r="571" spans="2:9" x14ac:dyDescent="0.3">
      <c r="B571" s="7"/>
      <c r="C571" s="7"/>
      <c r="D571" s="7"/>
      <c r="E571" s="7"/>
      <c r="F571" s="7"/>
      <c r="G571" s="7"/>
      <c r="H571" s="7"/>
      <c r="I571" s="7"/>
    </row>
    <row r="572" spans="2:9" x14ac:dyDescent="0.3">
      <c r="B572" s="7"/>
      <c r="C572" s="7"/>
      <c r="D572" s="7"/>
      <c r="E572" s="7"/>
      <c r="F572" s="7"/>
      <c r="G572" s="7"/>
      <c r="H572" s="7"/>
      <c r="I572" s="7"/>
    </row>
    <row r="573" spans="2:9" x14ac:dyDescent="0.3">
      <c r="B573" s="7"/>
      <c r="C573" s="7"/>
      <c r="D573" s="7"/>
      <c r="E573" s="7"/>
      <c r="F573" s="7"/>
      <c r="G573" s="7"/>
      <c r="H573" s="7"/>
      <c r="I573" s="7"/>
    </row>
    <row r="574" spans="2:9" x14ac:dyDescent="0.3">
      <c r="B574" s="7"/>
      <c r="C574" s="7"/>
      <c r="D574" s="7"/>
      <c r="E574" s="7"/>
      <c r="F574" s="7"/>
      <c r="G574" s="7"/>
      <c r="H574" s="7"/>
      <c r="I574" s="7"/>
    </row>
    <row r="575" spans="2:9" x14ac:dyDescent="0.3">
      <c r="B575" s="7"/>
      <c r="C575" s="7"/>
      <c r="D575" s="7"/>
      <c r="E575" s="7"/>
      <c r="F575" s="7"/>
      <c r="G575" s="7"/>
      <c r="H575" s="7"/>
      <c r="I575" s="7"/>
    </row>
    <row r="576" spans="2:9" x14ac:dyDescent="0.3">
      <c r="B576" s="7"/>
      <c r="C576" s="7"/>
      <c r="D576" s="7"/>
      <c r="E576" s="7"/>
      <c r="F576" s="7"/>
      <c r="G576" s="7"/>
      <c r="H576" s="7"/>
      <c r="I576" s="7"/>
    </row>
    <row r="577" spans="2:9" x14ac:dyDescent="0.3">
      <c r="B577" s="7"/>
      <c r="C577" s="7"/>
      <c r="D577" s="7"/>
      <c r="E577" s="7"/>
      <c r="F577" s="7"/>
      <c r="G577" s="7"/>
      <c r="H577" s="7"/>
      <c r="I577" s="7"/>
    </row>
    <row r="578" spans="2:9" x14ac:dyDescent="0.3">
      <c r="B578" s="7"/>
      <c r="C578" s="7"/>
      <c r="D578" s="7"/>
      <c r="E578" s="7"/>
      <c r="F578" s="7"/>
      <c r="G578" s="7"/>
      <c r="H578" s="7"/>
      <c r="I578" s="7"/>
    </row>
    <row r="579" spans="2:9" x14ac:dyDescent="0.3">
      <c r="B579" s="7"/>
      <c r="C579" s="7"/>
      <c r="D579" s="7"/>
      <c r="E579" s="7"/>
      <c r="F579" s="7"/>
      <c r="G579" s="7"/>
      <c r="H579" s="7"/>
      <c r="I579" s="7"/>
    </row>
    <row r="580" spans="2:9" x14ac:dyDescent="0.3">
      <c r="B580" s="7"/>
      <c r="C580" s="7"/>
      <c r="D580" s="7"/>
      <c r="E580" s="7"/>
      <c r="F580" s="7"/>
      <c r="G580" s="7"/>
      <c r="H580" s="7"/>
      <c r="I580" s="7"/>
    </row>
    <row r="581" spans="2:9" x14ac:dyDescent="0.3">
      <c r="B581" s="7"/>
      <c r="C581" s="7"/>
      <c r="D581" s="7"/>
      <c r="E581" s="7"/>
      <c r="F581" s="7"/>
      <c r="G581" s="7"/>
      <c r="H581" s="7"/>
      <c r="I581" s="7"/>
    </row>
    <row r="582" spans="2:9" x14ac:dyDescent="0.3">
      <c r="B582" s="7"/>
      <c r="C582" s="7"/>
      <c r="D582" s="7"/>
      <c r="E582" s="7"/>
      <c r="F582" s="7"/>
      <c r="G582" s="7"/>
      <c r="H582" s="7"/>
      <c r="I582" s="7"/>
    </row>
    <row r="583" spans="2:9" x14ac:dyDescent="0.3">
      <c r="B583" s="7"/>
      <c r="C583" s="7"/>
      <c r="D583" s="7"/>
      <c r="E583" s="7"/>
      <c r="F583" s="7"/>
      <c r="G583" s="7"/>
      <c r="H583" s="7"/>
      <c r="I583" s="7"/>
    </row>
    <row r="584" spans="2:9" x14ac:dyDescent="0.3">
      <c r="B584" s="7"/>
      <c r="C584" s="7"/>
      <c r="D584" s="7"/>
      <c r="E584" s="7"/>
      <c r="F584" s="7"/>
      <c r="G584" s="7"/>
      <c r="H584" s="7"/>
      <c r="I584" s="7"/>
    </row>
    <row r="585" spans="2:9" x14ac:dyDescent="0.3">
      <c r="B585" s="7"/>
      <c r="C585" s="7"/>
      <c r="D585" s="7"/>
      <c r="E585" s="7"/>
      <c r="F585" s="7"/>
      <c r="G585" s="7"/>
      <c r="H585" s="7"/>
      <c r="I585" s="7"/>
    </row>
    <row r="586" spans="2:9" x14ac:dyDescent="0.3">
      <c r="B586" s="7"/>
      <c r="C586" s="7"/>
      <c r="D586" s="7"/>
      <c r="E586" s="7"/>
      <c r="F586" s="7"/>
      <c r="G586" s="7"/>
      <c r="H586" s="7"/>
      <c r="I586" s="7"/>
    </row>
    <row r="587" spans="2:9" x14ac:dyDescent="0.3">
      <c r="B587" s="7"/>
      <c r="C587" s="7"/>
      <c r="D587" s="7"/>
      <c r="E587" s="7"/>
      <c r="F587" s="7"/>
      <c r="G587" s="7"/>
      <c r="H587" s="7"/>
      <c r="I587" s="7"/>
    </row>
    <row r="588" spans="2:9" x14ac:dyDescent="0.3">
      <c r="B588" s="7"/>
      <c r="C588" s="7"/>
      <c r="D588" s="7"/>
      <c r="E588" s="7"/>
      <c r="F588" s="7"/>
      <c r="G588" s="7"/>
      <c r="H588" s="7"/>
      <c r="I588" s="7"/>
    </row>
    <row r="589" spans="2:9" x14ac:dyDescent="0.3">
      <c r="B589" s="7"/>
      <c r="C589" s="7"/>
      <c r="D589" s="7"/>
      <c r="E589" s="7"/>
      <c r="F589" s="7"/>
      <c r="G589" s="7"/>
      <c r="H589" s="7"/>
      <c r="I589" s="7"/>
    </row>
    <row r="590" spans="2:9" x14ac:dyDescent="0.3">
      <c r="B590" s="7"/>
      <c r="C590" s="7"/>
      <c r="D590" s="7"/>
      <c r="E590" s="7"/>
      <c r="F590" s="7"/>
      <c r="G590" s="7"/>
      <c r="H590" s="7"/>
      <c r="I590" s="7"/>
    </row>
    <row r="591" spans="2:9" x14ac:dyDescent="0.3">
      <c r="B591" s="7"/>
      <c r="C591" s="7"/>
      <c r="D591" s="7"/>
      <c r="E591" s="7"/>
      <c r="F591" s="7"/>
      <c r="G591" s="7"/>
      <c r="H591" s="7"/>
      <c r="I591" s="7"/>
    </row>
    <row r="592" spans="2:9" x14ac:dyDescent="0.3">
      <c r="B592" s="7"/>
      <c r="C592" s="7"/>
      <c r="D592" s="7"/>
      <c r="E592" s="7"/>
      <c r="F592" s="7"/>
      <c r="G592" s="7"/>
      <c r="H592" s="7"/>
      <c r="I592" s="7"/>
    </row>
    <row r="593" spans="2:9" x14ac:dyDescent="0.3">
      <c r="B593" s="7"/>
      <c r="C593" s="7"/>
      <c r="D593" s="7"/>
      <c r="E593" s="7"/>
      <c r="F593" s="7"/>
      <c r="G593" s="7"/>
      <c r="H593" s="7"/>
      <c r="I593" s="7"/>
    </row>
    <row r="594" spans="2:9" x14ac:dyDescent="0.3">
      <c r="B594" s="7"/>
      <c r="C594" s="7"/>
      <c r="D594" s="7"/>
      <c r="E594" s="7"/>
      <c r="F594" s="7"/>
      <c r="G594" s="7"/>
      <c r="H594" s="7"/>
      <c r="I594" s="7"/>
    </row>
    <row r="595" spans="2:9" x14ac:dyDescent="0.3">
      <c r="B595" s="7"/>
      <c r="C595" s="7"/>
      <c r="D595" s="7"/>
      <c r="E595" s="7"/>
      <c r="F595" s="7"/>
      <c r="G595" s="7"/>
      <c r="H595" s="7"/>
      <c r="I595" s="7"/>
    </row>
    <row r="596" spans="2:9" x14ac:dyDescent="0.3">
      <c r="B596" s="7"/>
      <c r="C596" s="7"/>
      <c r="D596" s="7"/>
      <c r="E596" s="7"/>
      <c r="F596" s="7"/>
      <c r="G596" s="7"/>
      <c r="H596" s="7"/>
      <c r="I596" s="7"/>
    </row>
    <row r="597" spans="2:9" x14ac:dyDescent="0.3">
      <c r="B597" s="7"/>
      <c r="C597" s="7"/>
      <c r="D597" s="7"/>
      <c r="E597" s="7"/>
      <c r="F597" s="7"/>
      <c r="G597" s="7"/>
      <c r="H597" s="7"/>
      <c r="I597" s="7"/>
    </row>
    <row r="598" spans="2:9" x14ac:dyDescent="0.3">
      <c r="B598" s="7"/>
      <c r="C598" s="7"/>
      <c r="D598" s="7"/>
      <c r="E598" s="7"/>
      <c r="F598" s="7"/>
      <c r="G598" s="7"/>
      <c r="H598" s="7"/>
      <c r="I598" s="7"/>
    </row>
    <row r="599" spans="2:9" x14ac:dyDescent="0.3">
      <c r="B599" s="7"/>
      <c r="C599" s="7"/>
      <c r="D599" s="7"/>
      <c r="E599" s="7"/>
      <c r="F599" s="7"/>
      <c r="G599" s="7"/>
      <c r="H599" s="7"/>
      <c r="I599" s="7"/>
    </row>
    <row r="600" spans="2:9" x14ac:dyDescent="0.3">
      <c r="B600" s="7"/>
      <c r="C600" s="7"/>
      <c r="D600" s="7"/>
      <c r="E600" s="7"/>
      <c r="F600" s="7"/>
      <c r="G600" s="7"/>
      <c r="H600" s="7"/>
      <c r="I600" s="7"/>
    </row>
    <row r="601" spans="2:9" x14ac:dyDescent="0.3">
      <c r="B601" s="7"/>
      <c r="C601" s="7"/>
      <c r="D601" s="7"/>
      <c r="E601" s="7"/>
      <c r="F601" s="7"/>
      <c r="G601" s="7"/>
      <c r="H601" s="7"/>
      <c r="I601" s="7"/>
    </row>
    <row r="602" spans="2:9" x14ac:dyDescent="0.3">
      <c r="B602" s="7"/>
      <c r="C602" s="7"/>
      <c r="D602" s="7"/>
      <c r="E602" s="7"/>
      <c r="F602" s="7"/>
      <c r="G602" s="7"/>
      <c r="H602" s="7"/>
      <c r="I602" s="7"/>
    </row>
    <row r="603" spans="2:9" x14ac:dyDescent="0.3">
      <c r="B603" s="7"/>
      <c r="C603" s="7"/>
      <c r="D603" s="7"/>
      <c r="E603" s="7"/>
      <c r="F603" s="7"/>
      <c r="G603" s="7"/>
      <c r="H603" s="7"/>
      <c r="I603" s="7"/>
    </row>
    <row r="604" spans="2:9" x14ac:dyDescent="0.3">
      <c r="B604" s="7"/>
      <c r="C604" s="7"/>
      <c r="D604" s="7"/>
      <c r="E604" s="7"/>
      <c r="F604" s="7"/>
      <c r="G604" s="7"/>
      <c r="H604" s="7"/>
      <c r="I604" s="7"/>
    </row>
    <row r="605" spans="2:9" x14ac:dyDescent="0.3">
      <c r="B605" s="7"/>
      <c r="C605" s="7"/>
      <c r="D605" s="7"/>
      <c r="E605" s="7"/>
      <c r="F605" s="7"/>
      <c r="G605" s="7"/>
      <c r="H605" s="7"/>
      <c r="I605" s="7"/>
    </row>
    <row r="606" spans="2:9" x14ac:dyDescent="0.3">
      <c r="B606" s="7"/>
      <c r="C606" s="7"/>
      <c r="D606" s="7"/>
      <c r="E606" s="7"/>
      <c r="F606" s="7"/>
      <c r="G606" s="7"/>
      <c r="H606" s="7"/>
      <c r="I606" s="7"/>
    </row>
    <row r="607" spans="2:9" x14ac:dyDescent="0.3">
      <c r="B607" s="7"/>
      <c r="C607" s="7"/>
      <c r="D607" s="7"/>
      <c r="E607" s="7"/>
      <c r="F607" s="7"/>
      <c r="G607" s="7"/>
      <c r="H607" s="7"/>
      <c r="I607" s="7"/>
    </row>
    <row r="608" spans="2:9" x14ac:dyDescent="0.3">
      <c r="B608" s="7"/>
      <c r="C608" s="7"/>
      <c r="D608" s="7"/>
      <c r="E608" s="7"/>
      <c r="F608" s="7"/>
      <c r="G608" s="7"/>
      <c r="H608" s="7"/>
      <c r="I608" s="7"/>
    </row>
    <row r="609" spans="2:9" x14ac:dyDescent="0.3">
      <c r="B609" s="7"/>
      <c r="C609" s="7"/>
      <c r="D609" s="7"/>
      <c r="E609" s="7"/>
      <c r="F609" s="7"/>
      <c r="G609" s="7"/>
      <c r="H609" s="7"/>
      <c r="I609" s="7"/>
    </row>
    <row r="610" spans="2:9" x14ac:dyDescent="0.3">
      <c r="B610" s="7"/>
      <c r="C610" s="7"/>
      <c r="D610" s="7"/>
      <c r="E610" s="7"/>
      <c r="F610" s="7"/>
      <c r="G610" s="7"/>
      <c r="H610" s="7"/>
      <c r="I610" s="7"/>
    </row>
    <row r="611" spans="2:9" x14ac:dyDescent="0.3">
      <c r="B611" s="7"/>
      <c r="C611" s="7"/>
      <c r="D611" s="7"/>
      <c r="E611" s="7"/>
      <c r="F611" s="7"/>
      <c r="G611" s="7"/>
      <c r="H611" s="7"/>
      <c r="I611" s="7"/>
    </row>
    <row r="612" spans="2:9" x14ac:dyDescent="0.3">
      <c r="B612" s="7"/>
      <c r="C612" s="7"/>
      <c r="D612" s="7"/>
      <c r="E612" s="7"/>
      <c r="F612" s="7"/>
      <c r="G612" s="7"/>
      <c r="H612" s="7"/>
      <c r="I612" s="7"/>
    </row>
    <row r="613" spans="2:9" x14ac:dyDescent="0.3">
      <c r="B613" s="7"/>
      <c r="C613" s="7"/>
      <c r="D613" s="7"/>
      <c r="E613" s="7"/>
      <c r="F613" s="7"/>
      <c r="G613" s="7"/>
      <c r="H613" s="7"/>
      <c r="I613" s="7"/>
    </row>
    <row r="614" spans="2:9" x14ac:dyDescent="0.3">
      <c r="B614" s="7"/>
      <c r="C614" s="7"/>
      <c r="D614" s="7"/>
      <c r="E614" s="7"/>
      <c r="F614" s="7"/>
      <c r="G614" s="7"/>
      <c r="H614" s="7"/>
      <c r="I614" s="7"/>
    </row>
    <row r="615" spans="2:9" x14ac:dyDescent="0.3">
      <c r="B615" s="7"/>
      <c r="C615" s="7"/>
      <c r="D615" s="7"/>
      <c r="E615" s="7"/>
      <c r="F615" s="7"/>
      <c r="G615" s="7"/>
      <c r="H615" s="7"/>
      <c r="I615" s="7"/>
    </row>
    <row r="616" spans="2:9" x14ac:dyDescent="0.3">
      <c r="B616" s="7"/>
      <c r="C616" s="7"/>
      <c r="D616" s="7"/>
      <c r="E616" s="7"/>
      <c r="F616" s="7"/>
      <c r="G616" s="7"/>
      <c r="H616" s="7"/>
      <c r="I616" s="7"/>
    </row>
    <row r="617" spans="2:9" x14ac:dyDescent="0.3">
      <c r="B617" s="7"/>
      <c r="C617" s="7"/>
      <c r="D617" s="7"/>
      <c r="E617" s="7"/>
      <c r="F617" s="7"/>
      <c r="G617" s="7"/>
      <c r="H617" s="7"/>
      <c r="I617" s="7"/>
    </row>
    <row r="618" spans="2:9" x14ac:dyDescent="0.3">
      <c r="B618" s="7"/>
      <c r="C618" s="7"/>
      <c r="D618" s="7"/>
      <c r="E618" s="7"/>
      <c r="F618" s="7"/>
      <c r="G618" s="7"/>
      <c r="H618" s="7"/>
      <c r="I618" s="7"/>
    </row>
    <row r="619" spans="2:9" x14ac:dyDescent="0.3">
      <c r="B619" s="7"/>
      <c r="C619" s="7"/>
      <c r="D619" s="7"/>
      <c r="E619" s="7"/>
      <c r="F619" s="7"/>
      <c r="G619" s="7"/>
      <c r="H619" s="7"/>
      <c r="I619" s="7"/>
    </row>
    <row r="620" spans="2:9" x14ac:dyDescent="0.3">
      <c r="B620" s="7"/>
      <c r="C620" s="7"/>
      <c r="D620" s="7"/>
      <c r="E620" s="7"/>
      <c r="F620" s="7"/>
      <c r="G620" s="7"/>
      <c r="H620" s="7"/>
      <c r="I620" s="7"/>
    </row>
    <row r="621" spans="2:9" x14ac:dyDescent="0.3">
      <c r="B621" s="7"/>
      <c r="C621" s="7"/>
      <c r="D621" s="7"/>
      <c r="E621" s="7"/>
      <c r="F621" s="7"/>
      <c r="G621" s="7"/>
      <c r="H621" s="7"/>
      <c r="I621" s="7"/>
    </row>
    <row r="622" spans="2:9" x14ac:dyDescent="0.3">
      <c r="B622" s="7"/>
      <c r="C622" s="7"/>
      <c r="D622" s="7"/>
      <c r="E622" s="7"/>
      <c r="F622" s="7"/>
      <c r="G622" s="7"/>
      <c r="H622" s="7"/>
      <c r="I622" s="7"/>
    </row>
    <row r="623" spans="2:9" x14ac:dyDescent="0.3">
      <c r="B623" s="7"/>
      <c r="C623" s="7"/>
      <c r="D623" s="7"/>
      <c r="E623" s="7"/>
      <c r="F623" s="7"/>
      <c r="G623" s="7"/>
      <c r="H623" s="7"/>
      <c r="I623" s="7"/>
    </row>
    <row r="624" spans="2:9" x14ac:dyDescent="0.3">
      <c r="B624" s="7"/>
      <c r="C624" s="7"/>
      <c r="D624" s="7"/>
      <c r="E624" s="7"/>
      <c r="F624" s="7"/>
      <c r="G624" s="7"/>
      <c r="H624" s="7"/>
      <c r="I624" s="7"/>
    </row>
    <row r="625" spans="2:9" x14ac:dyDescent="0.3">
      <c r="B625" s="7"/>
      <c r="C625" s="7"/>
      <c r="D625" s="7"/>
      <c r="E625" s="7"/>
      <c r="F625" s="7"/>
      <c r="G625" s="7"/>
      <c r="H625" s="7"/>
      <c r="I625" s="7"/>
    </row>
    <row r="626" spans="2:9" x14ac:dyDescent="0.3">
      <c r="B626" s="7"/>
      <c r="C626" s="7"/>
      <c r="D626" s="7"/>
      <c r="E626" s="7"/>
      <c r="F626" s="7"/>
      <c r="G626" s="7"/>
      <c r="H626" s="7"/>
      <c r="I626" s="7"/>
    </row>
    <row r="627" spans="2:9" x14ac:dyDescent="0.3">
      <c r="B627" s="7"/>
      <c r="C627" s="7"/>
      <c r="D627" s="7"/>
      <c r="E627" s="7"/>
      <c r="F627" s="7"/>
      <c r="G627" s="7"/>
      <c r="H627" s="7"/>
      <c r="I627" s="7"/>
    </row>
    <row r="628" spans="2:9" x14ac:dyDescent="0.3">
      <c r="B628" s="7"/>
      <c r="C628" s="7"/>
      <c r="D628" s="7"/>
      <c r="E628" s="7"/>
      <c r="F628" s="7"/>
      <c r="G628" s="7"/>
      <c r="H628" s="7"/>
      <c r="I628" s="7"/>
    </row>
    <row r="629" spans="2:9" x14ac:dyDescent="0.3">
      <c r="B629" s="7"/>
      <c r="C629" s="7"/>
      <c r="D629" s="7"/>
      <c r="E629" s="7"/>
      <c r="F629" s="7"/>
      <c r="G629" s="7"/>
      <c r="H629" s="7"/>
      <c r="I629" s="7"/>
    </row>
    <row r="630" spans="2:9" x14ac:dyDescent="0.3">
      <c r="B630" s="7"/>
      <c r="C630" s="7"/>
      <c r="D630" s="7"/>
      <c r="E630" s="7"/>
      <c r="F630" s="7"/>
      <c r="G630" s="7"/>
      <c r="H630" s="7"/>
      <c r="I630" s="7"/>
    </row>
    <row r="631" spans="2:9" x14ac:dyDescent="0.3">
      <c r="B631" s="7"/>
      <c r="C631" s="7"/>
      <c r="D631" s="7"/>
      <c r="E631" s="7"/>
      <c r="F631" s="7"/>
      <c r="G631" s="7"/>
      <c r="H631" s="7"/>
      <c r="I631" s="7"/>
    </row>
    <row r="632" spans="2:9" x14ac:dyDescent="0.3">
      <c r="B632" s="7"/>
      <c r="C632" s="7"/>
      <c r="D632" s="7"/>
      <c r="E632" s="7"/>
      <c r="F632" s="7"/>
      <c r="G632" s="7"/>
      <c r="H632" s="7"/>
      <c r="I632" s="7"/>
    </row>
    <row r="633" spans="2:9" x14ac:dyDescent="0.3">
      <c r="B633" s="7"/>
      <c r="C633" s="7"/>
      <c r="D633" s="7"/>
      <c r="E633" s="7"/>
      <c r="F633" s="7"/>
      <c r="G633" s="7"/>
      <c r="H633" s="7"/>
      <c r="I633" s="7"/>
    </row>
    <row r="634" spans="2:9" x14ac:dyDescent="0.3">
      <c r="B634" s="7"/>
      <c r="C634" s="7"/>
      <c r="D634" s="7"/>
      <c r="E634" s="7"/>
      <c r="F634" s="7"/>
      <c r="G634" s="7"/>
      <c r="H634" s="7"/>
      <c r="I634" s="7"/>
    </row>
    <row r="635" spans="2:9" x14ac:dyDescent="0.3">
      <c r="B635" s="7"/>
      <c r="C635" s="7"/>
      <c r="D635" s="7"/>
      <c r="E635" s="7"/>
      <c r="F635" s="7"/>
      <c r="G635" s="7"/>
      <c r="H635" s="7"/>
      <c r="I635" s="7"/>
    </row>
    <row r="636" spans="2:9" x14ac:dyDescent="0.3">
      <c r="B636" s="7"/>
      <c r="C636" s="7"/>
      <c r="D636" s="7"/>
      <c r="E636" s="7"/>
      <c r="F636" s="7"/>
      <c r="G636" s="7"/>
      <c r="H636" s="7"/>
      <c r="I636" s="7"/>
    </row>
    <row r="637" spans="2:9" x14ac:dyDescent="0.3">
      <c r="B637" s="7"/>
      <c r="C637" s="7"/>
      <c r="D637" s="7"/>
      <c r="E637" s="7"/>
      <c r="F637" s="7"/>
      <c r="G637" s="7"/>
      <c r="H637" s="7"/>
      <c r="I637" s="7"/>
    </row>
    <row r="638" spans="2:9" x14ac:dyDescent="0.3">
      <c r="B638" s="7"/>
      <c r="C638" s="7"/>
      <c r="D638" s="7"/>
      <c r="E638" s="7"/>
      <c r="F638" s="7"/>
      <c r="G638" s="7"/>
      <c r="H638" s="7"/>
      <c r="I638" s="7"/>
    </row>
    <row r="639" spans="2:9" x14ac:dyDescent="0.3">
      <c r="B639" s="7"/>
      <c r="C639" s="7"/>
      <c r="D639" s="7"/>
      <c r="E639" s="7"/>
      <c r="F639" s="7"/>
      <c r="G639" s="7"/>
      <c r="H639" s="7"/>
      <c r="I639" s="7"/>
    </row>
    <row r="640" spans="2:9" x14ac:dyDescent="0.3">
      <c r="B640" s="7"/>
      <c r="C640" s="7"/>
      <c r="D640" s="7"/>
      <c r="E640" s="7"/>
      <c r="F640" s="7"/>
      <c r="G640" s="7"/>
      <c r="H640" s="7"/>
      <c r="I640" s="7"/>
    </row>
    <row r="641" spans="2:9" x14ac:dyDescent="0.3">
      <c r="B641" s="7"/>
      <c r="C641" s="7"/>
      <c r="D641" s="7"/>
      <c r="E641" s="7"/>
      <c r="F641" s="7"/>
      <c r="G641" s="7"/>
      <c r="H641" s="7"/>
      <c r="I641" s="7"/>
    </row>
    <row r="642" spans="2:9" x14ac:dyDescent="0.3">
      <c r="B642" s="7"/>
      <c r="C642" s="7"/>
      <c r="D642" s="7"/>
      <c r="E642" s="7"/>
      <c r="F642" s="7"/>
      <c r="G642" s="7"/>
      <c r="H642" s="7"/>
      <c r="I642" s="7"/>
    </row>
    <row r="643" spans="2:9" x14ac:dyDescent="0.3">
      <c r="B643" s="7"/>
      <c r="C643" s="7"/>
      <c r="D643" s="7"/>
      <c r="E643" s="7"/>
      <c r="F643" s="7"/>
      <c r="G643" s="7"/>
      <c r="H643" s="7"/>
      <c r="I643" s="7"/>
    </row>
    <row r="644" spans="2:9" x14ac:dyDescent="0.3">
      <c r="B644" s="7"/>
      <c r="C644" s="7"/>
      <c r="D644" s="7"/>
      <c r="E644" s="7"/>
      <c r="F644" s="7"/>
      <c r="G644" s="7"/>
      <c r="H644" s="7"/>
      <c r="I644" s="7"/>
    </row>
    <row r="645" spans="2:9" x14ac:dyDescent="0.3">
      <c r="B645" s="7"/>
      <c r="C645" s="7"/>
      <c r="D645" s="7"/>
      <c r="E645" s="7"/>
      <c r="F645" s="7"/>
      <c r="G645" s="7"/>
      <c r="H645" s="7"/>
      <c r="I645" s="7"/>
    </row>
    <row r="646" spans="2:9" x14ac:dyDescent="0.3">
      <c r="B646" s="7"/>
      <c r="C646" s="7"/>
      <c r="D646" s="7"/>
      <c r="E646" s="7"/>
      <c r="F646" s="7"/>
      <c r="G646" s="7"/>
      <c r="H646" s="7"/>
      <c r="I646" s="7"/>
    </row>
    <row r="647" spans="2:9" x14ac:dyDescent="0.3">
      <c r="B647" s="7"/>
      <c r="C647" s="7"/>
      <c r="D647" s="7"/>
      <c r="E647" s="7"/>
      <c r="F647" s="7"/>
      <c r="G647" s="7"/>
      <c r="H647" s="7"/>
      <c r="I647" s="7"/>
    </row>
    <row r="648" spans="2:9" x14ac:dyDescent="0.3">
      <c r="B648" s="7"/>
      <c r="C648" s="7"/>
      <c r="D648" s="7"/>
      <c r="E648" s="7"/>
      <c r="F648" s="7"/>
      <c r="G648" s="7"/>
      <c r="H648" s="7"/>
      <c r="I648" s="7"/>
    </row>
    <row r="649" spans="2:9" x14ac:dyDescent="0.3">
      <c r="B649" s="7"/>
      <c r="C649" s="7"/>
      <c r="D649" s="7"/>
      <c r="E649" s="7"/>
      <c r="F649" s="7"/>
      <c r="G649" s="7"/>
      <c r="H649" s="7"/>
      <c r="I649" s="7"/>
    </row>
    <row r="650" spans="2:9" x14ac:dyDescent="0.3">
      <c r="B650" s="7"/>
      <c r="C650" s="7"/>
      <c r="D650" s="7"/>
      <c r="E650" s="7"/>
      <c r="F650" s="7"/>
      <c r="G650" s="7"/>
      <c r="H650" s="7"/>
      <c r="I650" s="7"/>
    </row>
    <row r="651" spans="2:9" x14ac:dyDescent="0.3">
      <c r="B651" s="7"/>
      <c r="C651" s="7"/>
      <c r="D651" s="7"/>
      <c r="E651" s="7"/>
      <c r="F651" s="7"/>
      <c r="G651" s="7"/>
      <c r="H651" s="7"/>
      <c r="I651" s="7"/>
    </row>
    <row r="652" spans="2:9" x14ac:dyDescent="0.3">
      <c r="B652" s="7"/>
      <c r="C652" s="7"/>
      <c r="D652" s="7"/>
      <c r="E652" s="7"/>
      <c r="F652" s="7"/>
      <c r="G652" s="7"/>
      <c r="H652" s="7"/>
      <c r="I652" s="7"/>
    </row>
    <row r="653" spans="2:9" x14ac:dyDescent="0.3">
      <c r="B653" s="7"/>
      <c r="C653" s="7"/>
      <c r="D653" s="7"/>
      <c r="E653" s="7"/>
      <c r="F653" s="7"/>
      <c r="G653" s="7"/>
      <c r="H653" s="7"/>
      <c r="I653" s="7"/>
    </row>
    <row r="654" spans="2:9" x14ac:dyDescent="0.3">
      <c r="B654" s="7"/>
      <c r="C654" s="7"/>
      <c r="D654" s="7"/>
      <c r="E654" s="7"/>
      <c r="F654" s="7"/>
      <c r="G654" s="7"/>
      <c r="H654" s="7"/>
      <c r="I654" s="7"/>
    </row>
    <row r="655" spans="2:9" x14ac:dyDescent="0.3">
      <c r="B655" s="7"/>
      <c r="C655" s="7"/>
      <c r="D655" s="7"/>
      <c r="E655" s="7"/>
      <c r="F655" s="7"/>
      <c r="G655" s="7"/>
      <c r="H655" s="7"/>
      <c r="I655" s="7"/>
    </row>
    <row r="656" spans="2:9" x14ac:dyDescent="0.3">
      <c r="B656" s="7"/>
      <c r="C656" s="7"/>
      <c r="D656" s="7"/>
      <c r="E656" s="7"/>
      <c r="F656" s="7"/>
      <c r="G656" s="7"/>
      <c r="H656" s="7"/>
      <c r="I656" s="7"/>
    </row>
    <row r="657" spans="2:9" x14ac:dyDescent="0.3">
      <c r="B657" s="7"/>
      <c r="C657" s="7"/>
      <c r="D657" s="7"/>
      <c r="E657" s="7"/>
      <c r="F657" s="7"/>
      <c r="G657" s="7"/>
      <c r="H657" s="7"/>
      <c r="I657" s="7"/>
    </row>
    <row r="658" spans="2:9" x14ac:dyDescent="0.3">
      <c r="B658" s="7"/>
      <c r="C658" s="7"/>
      <c r="D658" s="7"/>
      <c r="E658" s="7"/>
      <c r="F658" s="7"/>
      <c r="G658" s="7"/>
      <c r="H658" s="7"/>
      <c r="I658" s="7"/>
    </row>
    <row r="659" spans="2:9" x14ac:dyDescent="0.3">
      <c r="B659" s="7"/>
      <c r="C659" s="7"/>
      <c r="D659" s="7"/>
      <c r="E659" s="7"/>
      <c r="F659" s="7"/>
      <c r="G659" s="7"/>
      <c r="H659" s="7"/>
      <c r="I659" s="7"/>
    </row>
    <row r="660" spans="2:9" x14ac:dyDescent="0.3">
      <c r="B660" s="7"/>
      <c r="C660" s="7"/>
      <c r="D660" s="7"/>
      <c r="E660" s="7"/>
      <c r="F660" s="7"/>
      <c r="G660" s="7"/>
      <c r="H660" s="7"/>
      <c r="I660" s="7"/>
    </row>
    <row r="661" spans="2:9" x14ac:dyDescent="0.3">
      <c r="B661" s="7"/>
      <c r="C661" s="7"/>
      <c r="D661" s="7"/>
      <c r="E661" s="7"/>
      <c r="F661" s="7"/>
      <c r="G661" s="7"/>
      <c r="H661" s="7"/>
      <c r="I661" s="7"/>
    </row>
    <row r="662" spans="2:9" x14ac:dyDescent="0.3">
      <c r="B662" s="7"/>
      <c r="C662" s="7"/>
      <c r="D662" s="7"/>
      <c r="E662" s="7"/>
      <c r="F662" s="7"/>
      <c r="G662" s="7"/>
      <c r="H662" s="7"/>
      <c r="I662" s="7"/>
    </row>
    <row r="663" spans="2:9" x14ac:dyDescent="0.3">
      <c r="B663" s="7"/>
      <c r="C663" s="7"/>
      <c r="D663" s="7"/>
      <c r="E663" s="7"/>
      <c r="F663" s="7"/>
      <c r="G663" s="7"/>
      <c r="H663" s="7"/>
      <c r="I663" s="7"/>
    </row>
    <row r="664" spans="2:9" x14ac:dyDescent="0.3">
      <c r="B664" s="7"/>
      <c r="C664" s="7"/>
      <c r="D664" s="7"/>
      <c r="E664" s="7"/>
      <c r="F664" s="7"/>
      <c r="G664" s="7"/>
      <c r="H664" s="7"/>
      <c r="I664" s="7"/>
    </row>
    <row r="665" spans="2:9" x14ac:dyDescent="0.3">
      <c r="B665" s="7"/>
      <c r="C665" s="7"/>
      <c r="D665" s="7"/>
      <c r="E665" s="7"/>
      <c r="F665" s="7"/>
      <c r="G665" s="7"/>
      <c r="H665" s="7"/>
      <c r="I665" s="7"/>
    </row>
    <row r="666" spans="2:9" x14ac:dyDescent="0.3">
      <c r="B666" s="7"/>
      <c r="C666" s="7"/>
      <c r="D666" s="7"/>
      <c r="E666" s="7"/>
      <c r="F666" s="7"/>
      <c r="G666" s="7"/>
      <c r="H666" s="7"/>
      <c r="I666" s="7"/>
    </row>
  </sheetData>
  <mergeCells count="23">
    <mergeCell ref="B1:H1"/>
    <mergeCell ref="B88:H88"/>
    <mergeCell ref="B148:H148"/>
    <mergeCell ref="B38:H38"/>
    <mergeCell ref="B177:H177"/>
    <mergeCell ref="B39:H39"/>
    <mergeCell ref="B113:H113"/>
    <mergeCell ref="B87:H87"/>
    <mergeCell ref="B168:H168"/>
    <mergeCell ref="B178:H178"/>
    <mergeCell ref="B141:H141"/>
    <mergeCell ref="B149:H149"/>
    <mergeCell ref="B60:H60"/>
    <mergeCell ref="B2:H2"/>
    <mergeCell ref="B7:H7"/>
    <mergeCell ref="B15:H15"/>
    <mergeCell ref="B14:H14"/>
    <mergeCell ref="B3:H4"/>
    <mergeCell ref="B59:H59"/>
    <mergeCell ref="B6:H6"/>
    <mergeCell ref="B112:H112"/>
    <mergeCell ref="B140:H140"/>
    <mergeCell ref="B167:H167"/>
  </mergeCells>
  <phoneticPr fontId="26" type="noConversion"/>
  <pageMargins left="0.7" right="0.7" top="0.75" bottom="0.75" header="0.3" footer="0.3"/>
  <pageSetup paperSize="9" orientation="portrait" r:id="rId1"/>
  <ignoredErrors>
    <ignoredError sqref="D150:D16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Cicibani">
    <pageSetUpPr fitToPage="1"/>
  </sheetPr>
  <dimension ref="B1:AD43"/>
  <sheetViews>
    <sheetView tabSelected="1" topLeftCell="B1" zoomScaleNormal="100" workbookViewId="0">
      <selection activeCell="C42" sqref="C42:D42"/>
    </sheetView>
  </sheetViews>
  <sheetFormatPr defaultColWidth="9.109375" defaultRowHeight="14.4" x14ac:dyDescent="0.3"/>
  <cols>
    <col min="1" max="1" width="8.88671875" style="52" customWidth="1"/>
    <col min="2" max="2" width="6.6640625" style="52" customWidth="1"/>
    <col min="3" max="4" width="25.6640625" style="52" customWidth="1"/>
    <col min="5" max="16" width="9.33203125" style="52" customWidth="1"/>
    <col min="17" max="17" width="11.6640625" style="52" customWidth="1"/>
    <col min="18" max="18" width="9.109375" style="52" customWidth="1"/>
    <col min="19" max="19" width="9.109375" style="52"/>
    <col min="20" max="20" width="5.5546875" style="52" customWidth="1"/>
    <col min="21" max="21" width="28.5546875" style="52" customWidth="1"/>
    <col min="22" max="23" width="20.5546875" style="52" customWidth="1"/>
    <col min="24" max="24" width="15.5546875" style="52" customWidth="1"/>
    <col min="25" max="16384" width="9.109375" style="52"/>
  </cols>
  <sheetData>
    <row r="1" spans="2:30" ht="15" customHeight="1" x14ac:dyDescent="0.3"/>
    <row r="2" spans="2:30" ht="15" customHeight="1" x14ac:dyDescent="0.35">
      <c r="K2" s="122" t="s">
        <v>394</v>
      </c>
      <c r="L2" s="122"/>
      <c r="M2" s="122"/>
      <c r="N2" s="122"/>
      <c r="O2" s="122"/>
      <c r="P2" s="122"/>
      <c r="Q2" s="122"/>
    </row>
    <row r="3" spans="2:30" ht="15" customHeight="1" x14ac:dyDescent="0.3">
      <c r="C3" s="104"/>
      <c r="D3" s="104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5"/>
      <c r="S3" s="55"/>
      <c r="T3" s="56"/>
      <c r="U3" s="56"/>
      <c r="V3" s="56"/>
      <c r="W3" s="56"/>
      <c r="X3" s="56"/>
      <c r="Y3" s="56"/>
      <c r="Z3" s="57"/>
      <c r="AA3" s="57"/>
      <c r="AB3" s="57"/>
      <c r="AC3" s="57"/>
      <c r="AD3" s="57"/>
    </row>
    <row r="4" spans="2:30" ht="18" customHeight="1" x14ac:dyDescent="0.3">
      <c r="B4" s="123" t="s">
        <v>304</v>
      </c>
      <c r="C4" s="124"/>
      <c r="D4" s="125"/>
      <c r="E4" s="129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55"/>
      <c r="S4" s="55"/>
      <c r="T4" s="56"/>
      <c r="U4" s="56"/>
      <c r="V4" s="56"/>
      <c r="W4" s="56"/>
      <c r="X4" s="56"/>
      <c r="Y4" s="55"/>
    </row>
    <row r="5" spans="2:30" ht="18" customHeight="1" x14ac:dyDescent="0.3">
      <c r="B5" s="126"/>
      <c r="C5" s="127"/>
      <c r="D5" s="128"/>
      <c r="E5" s="131" t="s">
        <v>74</v>
      </c>
      <c r="F5" s="132"/>
      <c r="G5" s="132"/>
      <c r="H5" s="132"/>
      <c r="I5" s="132"/>
      <c r="J5" s="133"/>
      <c r="K5" s="131" t="s">
        <v>75</v>
      </c>
      <c r="L5" s="132"/>
      <c r="M5" s="132"/>
      <c r="N5" s="132"/>
      <c r="O5" s="132"/>
      <c r="P5" s="133"/>
      <c r="Q5" s="134" t="s">
        <v>169</v>
      </c>
      <c r="R5" s="55"/>
      <c r="S5" s="55"/>
      <c r="T5" s="56"/>
      <c r="U5" s="56"/>
      <c r="V5" s="56"/>
      <c r="W5" s="56"/>
      <c r="X5" s="56"/>
      <c r="Y5" s="55"/>
    </row>
    <row r="6" spans="2:30" ht="18" customHeight="1" x14ac:dyDescent="0.3">
      <c r="B6" s="83"/>
      <c r="C6" s="82" t="s">
        <v>6</v>
      </c>
      <c r="D6" s="82" t="s">
        <v>2</v>
      </c>
      <c r="E6" s="81" t="s">
        <v>18</v>
      </c>
      <c r="F6" s="81" t="s">
        <v>19</v>
      </c>
      <c r="G6" s="81" t="s">
        <v>20</v>
      </c>
      <c r="H6" s="81" t="s">
        <v>332</v>
      </c>
      <c r="I6" s="81" t="s">
        <v>21</v>
      </c>
      <c r="J6" s="81" t="s">
        <v>9</v>
      </c>
      <c r="K6" s="81" t="s">
        <v>18</v>
      </c>
      <c r="L6" s="81" t="s">
        <v>19</v>
      </c>
      <c r="M6" s="81" t="s">
        <v>20</v>
      </c>
      <c r="N6" s="81" t="s">
        <v>332</v>
      </c>
      <c r="O6" s="81" t="s">
        <v>21</v>
      </c>
      <c r="P6" s="81" t="s">
        <v>9</v>
      </c>
      <c r="Q6" s="135"/>
      <c r="R6" s="60"/>
      <c r="S6" s="55"/>
      <c r="T6" s="56"/>
      <c r="U6" s="56"/>
      <c r="V6" s="56"/>
      <c r="W6" s="56"/>
      <c r="X6" s="56"/>
      <c r="Y6" s="55"/>
      <c r="Z6" s="55"/>
      <c r="AA6" s="55"/>
      <c r="AB6" s="55"/>
      <c r="AC6" s="55"/>
      <c r="AD6" s="55"/>
    </row>
    <row r="7" spans="2:30" ht="18" customHeight="1" x14ac:dyDescent="0.3">
      <c r="B7" s="47" t="str">
        <f>_xlfn.CONCAT(RANK(Q7,$Q$7:$Q$11),".")</f>
        <v>1.</v>
      </c>
      <c r="C7" s="48" t="str">
        <f>TEKMOVALCI!D9</f>
        <v>Anže Furlan</v>
      </c>
      <c r="D7" s="48" t="str">
        <f>TEKMOVALCI!E9</f>
        <v>ŠD Partizan Renče</v>
      </c>
      <c r="E7" s="105">
        <v>8.6</v>
      </c>
      <c r="F7" s="105">
        <v>8</v>
      </c>
      <c r="G7" s="49">
        <v>10.14</v>
      </c>
      <c r="H7" s="105">
        <v>9.6</v>
      </c>
      <c r="I7" s="49"/>
      <c r="J7" s="50">
        <f>SUM(E7:H7) - I7</f>
        <v>36.340000000000003</v>
      </c>
      <c r="K7" s="105">
        <v>7.1</v>
      </c>
      <c r="L7" s="105">
        <v>7.3</v>
      </c>
      <c r="M7" s="49">
        <v>9.34</v>
      </c>
      <c r="N7" s="105">
        <v>9.6999999999999993</v>
      </c>
      <c r="O7" s="49"/>
      <c r="P7" s="50">
        <f>SUM(K7:N7) - O7</f>
        <v>33.44</v>
      </c>
      <c r="Q7" s="51">
        <f>SUM(J7,P7)</f>
        <v>69.78</v>
      </c>
      <c r="R7" s="61"/>
      <c r="S7" s="55"/>
      <c r="T7" s="56"/>
      <c r="U7" s="56"/>
      <c r="V7" s="56"/>
      <c r="W7" s="56"/>
      <c r="X7" s="56"/>
      <c r="Y7" s="55"/>
    </row>
    <row r="8" spans="2:30" ht="18" customHeight="1" x14ac:dyDescent="0.3">
      <c r="B8" s="47" t="str">
        <f>_xlfn.CONCAT(RANK(Q8,$Q$7:$Q$11),".")</f>
        <v>2.</v>
      </c>
      <c r="C8" s="48" t="str">
        <f>TEKMOVALCI!D11</f>
        <v>Tiago Petrović</v>
      </c>
      <c r="D8" s="48" t="str">
        <f>TEKMOVALCI!E11</f>
        <v>ŠD Partizan Renče</v>
      </c>
      <c r="E8" s="105">
        <v>8.4</v>
      </c>
      <c r="F8" s="105">
        <v>7.8</v>
      </c>
      <c r="G8" s="49">
        <v>9.93</v>
      </c>
      <c r="H8" s="105">
        <v>9.8000000000000007</v>
      </c>
      <c r="I8" s="49"/>
      <c r="J8" s="50">
        <f>SUM(E8:H8) - I8</f>
        <v>35.93</v>
      </c>
      <c r="K8" s="105">
        <v>7.7</v>
      </c>
      <c r="L8" s="105">
        <v>7.6</v>
      </c>
      <c r="M8" s="49">
        <v>8.1549999999999994</v>
      </c>
      <c r="N8" s="105">
        <v>9.9</v>
      </c>
      <c r="O8" s="49"/>
      <c r="P8" s="50">
        <f>SUM(K8:N8) - O8</f>
        <v>33.354999999999997</v>
      </c>
      <c r="Q8" s="51">
        <f>SUM(J8,P8)</f>
        <v>69.284999999999997</v>
      </c>
      <c r="R8" s="55"/>
      <c r="S8" s="55"/>
      <c r="T8" s="56"/>
      <c r="U8" s="56"/>
      <c r="V8" s="56"/>
      <c r="W8" s="56"/>
      <c r="X8" s="56"/>
      <c r="Y8" s="55"/>
    </row>
    <row r="9" spans="2:30" ht="18" customHeight="1" x14ac:dyDescent="0.3">
      <c r="B9" s="47" t="str">
        <f>_xlfn.CONCAT(RANK(Q9,$Q$7:$Q$11),".")</f>
        <v>3.</v>
      </c>
      <c r="C9" s="48" t="str">
        <f>TEKMOVALCI!D12</f>
        <v>Tai Šinigoj Stanković</v>
      </c>
      <c r="D9" s="48" t="str">
        <f>TEKMOVALCI!E12</f>
        <v>ŠD Partizan Renče</v>
      </c>
      <c r="E9" s="105">
        <v>8.1999999999999993</v>
      </c>
      <c r="F9" s="105">
        <v>8.1999999999999993</v>
      </c>
      <c r="G9" s="49">
        <v>9.7850000000000001</v>
      </c>
      <c r="H9" s="105">
        <v>9.6</v>
      </c>
      <c r="I9" s="49"/>
      <c r="J9" s="50">
        <f>SUM(E9:H9) - I9</f>
        <v>35.784999999999997</v>
      </c>
      <c r="K9" s="105">
        <v>7.3</v>
      </c>
      <c r="L9" s="105">
        <v>7.5</v>
      </c>
      <c r="M9" s="49">
        <v>9.26</v>
      </c>
      <c r="N9" s="105">
        <v>9.4</v>
      </c>
      <c r="O9" s="49"/>
      <c r="P9" s="50">
        <f>SUM(K9:N9) - O9</f>
        <v>33.46</v>
      </c>
      <c r="Q9" s="51">
        <f>SUM(J9,P9)</f>
        <v>69.245000000000005</v>
      </c>
      <c r="R9" s="55"/>
      <c r="S9" s="55"/>
      <c r="T9" s="56"/>
      <c r="U9" s="56"/>
      <c r="V9" s="56"/>
      <c r="W9" s="56"/>
      <c r="X9" s="56"/>
      <c r="Y9" s="55"/>
    </row>
    <row r="10" spans="2:30" ht="18" customHeight="1" x14ac:dyDescent="0.3">
      <c r="B10" s="47" t="str">
        <f>_xlfn.CONCAT(RANK(Q10,$Q$7:$Q$11),".")</f>
        <v>4.</v>
      </c>
      <c r="C10" s="48" t="str">
        <f>TEKMOVALCI!D13</f>
        <v>Noah Šadl</v>
      </c>
      <c r="D10" s="48" t="str">
        <f>TEKMOVALCI!E13</f>
        <v>DŠR Murska Sobota</v>
      </c>
      <c r="E10" s="105">
        <v>6.8</v>
      </c>
      <c r="F10" s="105">
        <v>7</v>
      </c>
      <c r="G10" s="49">
        <v>8.1300000000000008</v>
      </c>
      <c r="H10" s="105">
        <v>9.6999999999999993</v>
      </c>
      <c r="I10" s="49"/>
      <c r="J10" s="50">
        <f>SUM(E10:H10) - I10</f>
        <v>31.63</v>
      </c>
      <c r="K10" s="105">
        <v>6.5</v>
      </c>
      <c r="L10" s="105">
        <v>6.6</v>
      </c>
      <c r="M10" s="49">
        <v>8.4450000000000003</v>
      </c>
      <c r="N10" s="105">
        <v>9.3000000000000007</v>
      </c>
      <c r="O10" s="49"/>
      <c r="P10" s="50">
        <f>SUM(K10:N10) - O10</f>
        <v>30.845000000000002</v>
      </c>
      <c r="Q10" s="51">
        <f>SUM(J10,P10)</f>
        <v>62.475000000000001</v>
      </c>
      <c r="R10" s="55"/>
      <c r="S10" s="55"/>
      <c r="T10" s="55"/>
      <c r="U10" s="55"/>
      <c r="V10" s="55"/>
      <c r="W10" s="55"/>
      <c r="X10" s="55"/>
      <c r="Y10" s="55"/>
    </row>
    <row r="11" spans="2:30" ht="18" customHeight="1" x14ac:dyDescent="0.3">
      <c r="B11" s="47" t="str">
        <f>_xlfn.CONCAT(RANK(Q11,$Q$7:$Q$11),".")</f>
        <v>5.</v>
      </c>
      <c r="C11" s="48" t="str">
        <f>TEKMOVALCI!D8</f>
        <v>Jure Dominko</v>
      </c>
      <c r="D11" s="48" t="str">
        <f>TEKMOVALCI!E8</f>
        <v>ŠD Partizan Renče</v>
      </c>
      <c r="E11" s="105">
        <v>7</v>
      </c>
      <c r="F11" s="105">
        <v>7</v>
      </c>
      <c r="G11" s="49">
        <v>6.32</v>
      </c>
      <c r="H11" s="105">
        <v>9.1999999999999993</v>
      </c>
      <c r="I11" s="49"/>
      <c r="J11" s="50">
        <f>SUM(E11:H11) - I11</f>
        <v>29.52</v>
      </c>
      <c r="K11" s="105">
        <v>6.3</v>
      </c>
      <c r="L11" s="105">
        <v>6.3</v>
      </c>
      <c r="M11" s="49">
        <v>7.6449999999999996</v>
      </c>
      <c r="N11" s="105">
        <v>8.6</v>
      </c>
      <c r="O11" s="49"/>
      <c r="P11" s="50">
        <f>SUM(K11:N11) - O11</f>
        <v>28.844999999999999</v>
      </c>
      <c r="Q11" s="51">
        <f>SUM(J11,P11)</f>
        <v>58.364999999999995</v>
      </c>
      <c r="R11" s="55"/>
      <c r="S11" s="55"/>
      <c r="T11" s="55"/>
      <c r="U11" s="55"/>
      <c r="V11" s="55"/>
      <c r="W11" s="55"/>
      <c r="X11" s="55"/>
      <c r="Y11" s="55"/>
    </row>
    <row r="12" spans="2:30" x14ac:dyDescent="0.3"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</row>
    <row r="13" spans="2:30" x14ac:dyDescent="0.3"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</row>
    <row r="14" spans="2:30" ht="18" customHeight="1" x14ac:dyDescent="0.3">
      <c r="B14" s="123" t="s">
        <v>305</v>
      </c>
      <c r="C14" s="124"/>
      <c r="D14" s="125"/>
      <c r="E14" s="129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</row>
    <row r="15" spans="2:30" ht="18" customHeight="1" x14ac:dyDescent="0.3">
      <c r="B15" s="126"/>
      <c r="C15" s="127"/>
      <c r="D15" s="128"/>
      <c r="E15" s="131" t="s">
        <v>74</v>
      </c>
      <c r="F15" s="132"/>
      <c r="G15" s="132"/>
      <c r="H15" s="132"/>
      <c r="I15" s="132"/>
      <c r="J15" s="133"/>
      <c r="K15" s="131" t="s">
        <v>75</v>
      </c>
      <c r="L15" s="132"/>
      <c r="M15" s="132"/>
      <c r="N15" s="132"/>
      <c r="O15" s="132"/>
      <c r="P15" s="133"/>
      <c r="Q15" s="134" t="s">
        <v>169</v>
      </c>
    </row>
    <row r="16" spans="2:30" ht="18" customHeight="1" x14ac:dyDescent="0.3">
      <c r="B16" s="83"/>
      <c r="C16" s="82" t="s">
        <v>6</v>
      </c>
      <c r="D16" s="82" t="s">
        <v>2</v>
      </c>
      <c r="E16" s="81" t="s">
        <v>18</v>
      </c>
      <c r="F16" s="81" t="s">
        <v>19</v>
      </c>
      <c r="G16" s="81" t="s">
        <v>20</v>
      </c>
      <c r="H16" s="81" t="s">
        <v>332</v>
      </c>
      <c r="I16" s="81" t="s">
        <v>21</v>
      </c>
      <c r="J16" s="81" t="s">
        <v>9</v>
      </c>
      <c r="K16" s="81" t="s">
        <v>18</v>
      </c>
      <c r="L16" s="81" t="s">
        <v>19</v>
      </c>
      <c r="M16" s="81" t="s">
        <v>20</v>
      </c>
      <c r="N16" s="81" t="s">
        <v>332</v>
      </c>
      <c r="O16" s="81" t="s">
        <v>21</v>
      </c>
      <c r="P16" s="81" t="s">
        <v>9</v>
      </c>
      <c r="Q16" s="135"/>
    </row>
    <row r="17" spans="2:18" ht="18" customHeight="1" x14ac:dyDescent="0.3">
      <c r="B17" s="47" t="s">
        <v>313</v>
      </c>
      <c r="C17" s="48" t="str">
        <f>TEKMOVALCI!D22</f>
        <v>Ula Sabotin</v>
      </c>
      <c r="D17" s="48" t="str">
        <f>TEKMOVALCI!E22</f>
        <v>DŠR Murska Sobota</v>
      </c>
      <c r="E17" s="105">
        <v>9</v>
      </c>
      <c r="F17" s="105">
        <v>8.8000000000000007</v>
      </c>
      <c r="G17" s="49">
        <v>9.44</v>
      </c>
      <c r="H17" s="105">
        <v>9.9</v>
      </c>
      <c r="I17" s="49"/>
      <c r="J17" s="50">
        <f t="shared" ref="J17:J35" si="0">SUM(E17:H17) - I17</f>
        <v>37.14</v>
      </c>
      <c r="K17" s="106">
        <v>8.1</v>
      </c>
      <c r="L17" s="106">
        <v>8</v>
      </c>
      <c r="M17" s="49">
        <v>9.4600000000000009</v>
      </c>
      <c r="N17" s="105">
        <v>9.6999999999999993</v>
      </c>
      <c r="O17" s="49"/>
      <c r="P17" s="50">
        <f t="shared" ref="P17:P35" si="1">SUM(K17:N17) - O17</f>
        <v>35.260000000000005</v>
      </c>
      <c r="Q17" s="51">
        <f t="shared" ref="Q17:Q35" si="2">SUM(J17,P17)</f>
        <v>72.400000000000006</v>
      </c>
      <c r="R17" s="52" t="s">
        <v>18</v>
      </c>
    </row>
    <row r="18" spans="2:18" ht="18" customHeight="1" x14ac:dyDescent="0.3">
      <c r="B18" s="47" t="s">
        <v>335</v>
      </c>
      <c r="C18" s="48" t="str">
        <f>TEKMOVALCI!D16</f>
        <v>Naja Smerdu Domicelj</v>
      </c>
      <c r="D18" s="48" t="str">
        <f>TEKMOVALCI!E16</f>
        <v>ŠD Šentilj</v>
      </c>
      <c r="E18" s="105">
        <v>8.8000000000000007</v>
      </c>
      <c r="F18" s="105">
        <v>8.6</v>
      </c>
      <c r="G18" s="49">
        <v>9.3049999999999997</v>
      </c>
      <c r="H18" s="105">
        <v>10</v>
      </c>
      <c r="I18" s="49"/>
      <c r="J18" s="50">
        <f t="shared" si="0"/>
        <v>36.704999999999998</v>
      </c>
      <c r="K18" s="106">
        <v>8.5</v>
      </c>
      <c r="L18" s="106">
        <v>8.4</v>
      </c>
      <c r="M18" s="49">
        <v>8.2449999999999992</v>
      </c>
      <c r="N18" s="105">
        <v>10</v>
      </c>
      <c r="O18" s="49"/>
      <c r="P18" s="50">
        <f t="shared" si="1"/>
        <v>35.144999999999996</v>
      </c>
      <c r="Q18" s="51">
        <f t="shared" si="2"/>
        <v>71.849999999999994</v>
      </c>
    </row>
    <row r="19" spans="2:18" ht="18" customHeight="1" x14ac:dyDescent="0.3">
      <c r="B19" s="47" t="s">
        <v>336</v>
      </c>
      <c r="C19" s="48" t="str">
        <f>TEKMOVALCI!D27</f>
        <v>Isabel Čotar</v>
      </c>
      <c r="D19" s="48" t="str">
        <f>TEKMOVALCI!E27</f>
        <v>ŠD Partizan Renče</v>
      </c>
      <c r="E19" s="105">
        <v>8.3000000000000007</v>
      </c>
      <c r="F19" s="105">
        <v>8.1999999999999993</v>
      </c>
      <c r="G19" s="49">
        <v>9.64</v>
      </c>
      <c r="H19" s="105">
        <v>10</v>
      </c>
      <c r="I19" s="49"/>
      <c r="J19" s="50">
        <f t="shared" si="0"/>
        <v>36.14</v>
      </c>
      <c r="K19" s="106">
        <v>7.7</v>
      </c>
      <c r="L19" s="106">
        <v>7.8</v>
      </c>
      <c r="M19" s="49">
        <v>9.3450000000000006</v>
      </c>
      <c r="N19" s="105">
        <v>9.9</v>
      </c>
      <c r="O19" s="49"/>
      <c r="P19" s="50">
        <f t="shared" si="1"/>
        <v>34.744999999999997</v>
      </c>
      <c r="Q19" s="51">
        <f t="shared" si="2"/>
        <v>70.884999999999991</v>
      </c>
    </row>
    <row r="20" spans="2:18" ht="18" customHeight="1" x14ac:dyDescent="0.3">
      <c r="B20" s="47" t="s">
        <v>337</v>
      </c>
      <c r="C20" s="48" t="str">
        <f>TEKMOVALCI!D32</f>
        <v>Thana Neila Petrović</v>
      </c>
      <c r="D20" s="48" t="str">
        <f>TEKMOVALCI!E32</f>
        <v>ŠD Partizan Renče</v>
      </c>
      <c r="E20" s="105">
        <v>8.4</v>
      </c>
      <c r="F20" s="105">
        <v>8.3000000000000007</v>
      </c>
      <c r="G20" s="49">
        <v>8.98</v>
      </c>
      <c r="H20" s="105">
        <v>9.6</v>
      </c>
      <c r="I20" s="49"/>
      <c r="J20" s="50">
        <f t="shared" si="0"/>
        <v>35.28</v>
      </c>
      <c r="K20" s="106">
        <v>8.6</v>
      </c>
      <c r="L20" s="106">
        <v>8.6</v>
      </c>
      <c r="M20" s="49">
        <v>8.18</v>
      </c>
      <c r="N20" s="105">
        <v>9.8000000000000007</v>
      </c>
      <c r="O20" s="49"/>
      <c r="P20" s="50">
        <f t="shared" si="1"/>
        <v>35.18</v>
      </c>
      <c r="Q20" s="51">
        <f t="shared" si="2"/>
        <v>70.460000000000008</v>
      </c>
    </row>
    <row r="21" spans="2:18" ht="18" customHeight="1" x14ac:dyDescent="0.3">
      <c r="B21" s="47" t="s">
        <v>339</v>
      </c>
      <c r="C21" s="48" t="str">
        <f>TEKMOVALCI!D29</f>
        <v>Špela Gorjan</v>
      </c>
      <c r="D21" s="48" t="str">
        <f>TEKMOVALCI!E29</f>
        <v>ŠD Partizan Renče</v>
      </c>
      <c r="E21" s="105">
        <v>8</v>
      </c>
      <c r="F21" s="105">
        <v>8.1</v>
      </c>
      <c r="G21" s="49">
        <v>9.2550000000000008</v>
      </c>
      <c r="H21" s="105">
        <v>9.5</v>
      </c>
      <c r="I21" s="49"/>
      <c r="J21" s="50">
        <f t="shared" si="0"/>
        <v>34.855000000000004</v>
      </c>
      <c r="K21" s="106">
        <v>7.5</v>
      </c>
      <c r="L21" s="106">
        <v>7.2</v>
      </c>
      <c r="M21" s="49">
        <v>8.7249999999999996</v>
      </c>
      <c r="N21" s="105">
        <v>9.6</v>
      </c>
      <c r="O21" s="49"/>
      <c r="P21" s="50">
        <f t="shared" si="1"/>
        <v>33.024999999999999</v>
      </c>
      <c r="Q21" s="51">
        <f t="shared" si="2"/>
        <v>67.88</v>
      </c>
    </row>
    <row r="22" spans="2:18" ht="18" customHeight="1" x14ac:dyDescent="0.3">
      <c r="B22" s="47" t="s">
        <v>340</v>
      </c>
      <c r="C22" s="48" t="str">
        <f>TEKMOVALCI!D28</f>
        <v>Ema Dominko</v>
      </c>
      <c r="D22" s="48" t="str">
        <f>TEKMOVALCI!E28</f>
        <v>ŠD Partizan Renče</v>
      </c>
      <c r="E22" s="105">
        <v>9</v>
      </c>
      <c r="F22" s="105">
        <v>8.6999999999999993</v>
      </c>
      <c r="G22" s="49">
        <v>8.1999999999999993</v>
      </c>
      <c r="H22" s="105">
        <v>10</v>
      </c>
      <c r="I22" s="49"/>
      <c r="J22" s="50">
        <f t="shared" si="0"/>
        <v>35.9</v>
      </c>
      <c r="K22" s="106">
        <v>6.9</v>
      </c>
      <c r="L22" s="106">
        <v>7</v>
      </c>
      <c r="M22" s="49">
        <v>7.75</v>
      </c>
      <c r="N22" s="105">
        <v>9.6</v>
      </c>
      <c r="O22" s="49"/>
      <c r="P22" s="50">
        <f t="shared" si="1"/>
        <v>31.25</v>
      </c>
      <c r="Q22" s="51">
        <f t="shared" si="2"/>
        <v>67.150000000000006</v>
      </c>
    </row>
    <row r="23" spans="2:18" ht="18" customHeight="1" x14ac:dyDescent="0.3">
      <c r="B23" s="47" t="s">
        <v>341</v>
      </c>
      <c r="C23" s="48" t="str">
        <f>TEKMOVALCI!D19</f>
        <v>Kaja Kodela</v>
      </c>
      <c r="D23" s="48" t="str">
        <f>TEKMOVALCI!E19</f>
        <v>DŠR Murska Sobota</v>
      </c>
      <c r="E23" s="105">
        <v>7.7</v>
      </c>
      <c r="F23" s="105">
        <v>7.8</v>
      </c>
      <c r="G23" s="49">
        <v>8.0649999999999995</v>
      </c>
      <c r="H23" s="105">
        <v>9.9</v>
      </c>
      <c r="I23" s="49"/>
      <c r="J23" s="50">
        <f t="shared" si="0"/>
        <v>33.464999999999996</v>
      </c>
      <c r="K23" s="106">
        <v>6.9</v>
      </c>
      <c r="L23" s="106">
        <v>6.7</v>
      </c>
      <c r="M23" s="49">
        <v>8.4450000000000003</v>
      </c>
      <c r="N23" s="105">
        <v>10</v>
      </c>
      <c r="O23" s="49"/>
      <c r="P23" s="50">
        <f t="shared" si="1"/>
        <v>32.045000000000002</v>
      </c>
      <c r="Q23" s="51">
        <f t="shared" si="2"/>
        <v>65.509999999999991</v>
      </c>
      <c r="R23" s="52" t="s">
        <v>18</v>
      </c>
    </row>
    <row r="24" spans="2:18" ht="18" customHeight="1" x14ac:dyDescent="0.3">
      <c r="B24" s="47" t="s">
        <v>344</v>
      </c>
      <c r="C24" s="48" t="str">
        <f>TEKMOVALCI!D34</f>
        <v>Kira Kuznetsova</v>
      </c>
      <c r="D24" s="48" t="str">
        <f>TEKMOVALCI!E34</f>
        <v>ŠD Sokol Bežigrad</v>
      </c>
      <c r="E24" s="105">
        <v>8.4</v>
      </c>
      <c r="F24" s="105">
        <v>7.9</v>
      </c>
      <c r="G24" s="49">
        <v>8.3849999999999998</v>
      </c>
      <c r="H24" s="105">
        <v>9.6999999999999993</v>
      </c>
      <c r="I24" s="49"/>
      <c r="J24" s="50">
        <f t="shared" si="0"/>
        <v>34.385000000000005</v>
      </c>
      <c r="K24" s="106">
        <v>6.9</v>
      </c>
      <c r="L24" s="106">
        <v>7</v>
      </c>
      <c r="M24" s="49">
        <v>7.18</v>
      </c>
      <c r="N24" s="105">
        <v>9.5</v>
      </c>
      <c r="O24" s="49"/>
      <c r="P24" s="50">
        <f t="shared" si="1"/>
        <v>30.58</v>
      </c>
      <c r="Q24" s="51">
        <f t="shared" si="2"/>
        <v>64.965000000000003</v>
      </c>
    </row>
    <row r="25" spans="2:18" ht="18" customHeight="1" x14ac:dyDescent="0.3">
      <c r="B25" s="47" t="s">
        <v>363</v>
      </c>
      <c r="C25" s="48" t="str">
        <f>TEKMOVALCI!D20</f>
        <v>Tea Kuzmič</v>
      </c>
      <c r="D25" s="48" t="str">
        <f>TEKMOVALCI!E20</f>
        <v>DŠR Murska Sobota</v>
      </c>
      <c r="E25" s="105">
        <v>7.9</v>
      </c>
      <c r="F25" s="105">
        <v>8</v>
      </c>
      <c r="G25" s="49">
        <v>7.55</v>
      </c>
      <c r="H25" s="105">
        <v>10</v>
      </c>
      <c r="I25" s="49"/>
      <c r="J25" s="50">
        <f t="shared" si="0"/>
        <v>33.450000000000003</v>
      </c>
      <c r="K25" s="106">
        <v>6.5</v>
      </c>
      <c r="L25" s="106">
        <v>6.8</v>
      </c>
      <c r="M25" s="49">
        <v>7.85</v>
      </c>
      <c r="N25" s="105">
        <v>9.6</v>
      </c>
      <c r="O25" s="49"/>
      <c r="P25" s="50">
        <f t="shared" si="1"/>
        <v>30.75</v>
      </c>
      <c r="Q25" s="51">
        <f t="shared" si="2"/>
        <v>64.2</v>
      </c>
      <c r="R25" s="52" t="s">
        <v>18</v>
      </c>
    </row>
    <row r="26" spans="2:18" ht="18" customHeight="1" x14ac:dyDescent="0.3">
      <c r="B26" s="47" t="s">
        <v>364</v>
      </c>
      <c r="C26" s="48" t="str">
        <f>TEKMOVALCI!D33</f>
        <v>Živa Drobež</v>
      </c>
      <c r="D26" s="48" t="str">
        <f>TEKMOVALCI!E33</f>
        <v>ŠD Sokol Bežigrad</v>
      </c>
      <c r="E26" s="105">
        <v>7.8</v>
      </c>
      <c r="F26" s="105">
        <v>7.7</v>
      </c>
      <c r="G26" s="49">
        <v>7.8849999999999998</v>
      </c>
      <c r="H26" s="105">
        <v>9.6999999999999993</v>
      </c>
      <c r="I26" s="49"/>
      <c r="J26" s="50">
        <f t="shared" si="0"/>
        <v>33.084999999999994</v>
      </c>
      <c r="K26" s="106">
        <v>6.7</v>
      </c>
      <c r="L26" s="106">
        <v>6.2</v>
      </c>
      <c r="M26" s="49">
        <v>7.58</v>
      </c>
      <c r="N26" s="105">
        <v>9.3000000000000007</v>
      </c>
      <c r="O26" s="49"/>
      <c r="P26" s="50">
        <f t="shared" si="1"/>
        <v>29.78</v>
      </c>
      <c r="Q26" s="51">
        <f t="shared" si="2"/>
        <v>62.864999999999995</v>
      </c>
    </row>
    <row r="27" spans="2:18" ht="18" customHeight="1" x14ac:dyDescent="0.3">
      <c r="B27" s="47" t="s">
        <v>365</v>
      </c>
      <c r="C27" s="48" t="str">
        <f>TEKMOVALCI!D21</f>
        <v>Ema Panker</v>
      </c>
      <c r="D27" s="48" t="str">
        <f>TEKMOVALCI!E21</f>
        <v>DŠR Murska Sobota</v>
      </c>
      <c r="E27" s="105">
        <v>6.8</v>
      </c>
      <c r="F27" s="105">
        <v>6.8</v>
      </c>
      <c r="G27" s="49">
        <v>9.24</v>
      </c>
      <c r="H27" s="105">
        <v>9.1999999999999993</v>
      </c>
      <c r="I27" s="49"/>
      <c r="J27" s="50">
        <f t="shared" si="0"/>
        <v>32.04</v>
      </c>
      <c r="K27" s="106">
        <v>6.2</v>
      </c>
      <c r="L27" s="106">
        <v>6.1</v>
      </c>
      <c r="M27" s="49">
        <v>7.7949999999999999</v>
      </c>
      <c r="N27" s="105">
        <v>7.7</v>
      </c>
      <c r="O27" s="49"/>
      <c r="P27" s="50">
        <f t="shared" si="1"/>
        <v>27.794999999999998</v>
      </c>
      <c r="Q27" s="51">
        <f t="shared" si="2"/>
        <v>59.834999999999994</v>
      </c>
      <c r="R27" s="52" t="s">
        <v>18</v>
      </c>
    </row>
    <row r="28" spans="2:18" ht="18" customHeight="1" x14ac:dyDescent="0.3">
      <c r="B28" s="47" t="s">
        <v>366</v>
      </c>
      <c r="C28" s="48" t="str">
        <f>TEKMOVALCI!D17</f>
        <v>Dina Ismajlovič</v>
      </c>
      <c r="D28" s="48" t="str">
        <f>TEKMOVALCI!E17</f>
        <v>DŠR Murska Sobota</v>
      </c>
      <c r="E28" s="105">
        <v>5.6</v>
      </c>
      <c r="F28" s="105">
        <v>5.5</v>
      </c>
      <c r="G28" s="49">
        <v>5.28</v>
      </c>
      <c r="H28" s="105">
        <v>6.8</v>
      </c>
      <c r="I28" s="49"/>
      <c r="J28" s="50">
        <f t="shared" si="0"/>
        <v>23.18</v>
      </c>
      <c r="K28" s="106">
        <v>8</v>
      </c>
      <c r="L28" s="106">
        <v>7.5</v>
      </c>
      <c r="M28" s="49">
        <v>8.8249999999999993</v>
      </c>
      <c r="N28" s="105">
        <v>9.5</v>
      </c>
      <c r="O28" s="49"/>
      <c r="P28" s="50">
        <f t="shared" si="1"/>
        <v>33.825000000000003</v>
      </c>
      <c r="Q28" s="51">
        <f t="shared" si="2"/>
        <v>57.005000000000003</v>
      </c>
      <c r="R28" s="52" t="s">
        <v>18</v>
      </c>
    </row>
    <row r="29" spans="2:18" ht="18" customHeight="1" x14ac:dyDescent="0.3">
      <c r="B29" s="47" t="s">
        <v>367</v>
      </c>
      <c r="C29" s="48" t="str">
        <f>TEKMOVALCI!D24</f>
        <v>Antonela Sedonja</v>
      </c>
      <c r="D29" s="48" t="str">
        <f>TEKMOVALCI!E24</f>
        <v>DŠR Murska Sobota</v>
      </c>
      <c r="E29" s="105">
        <v>6.8</v>
      </c>
      <c r="F29" s="105">
        <v>7.2</v>
      </c>
      <c r="G29" s="49">
        <v>8.9250000000000007</v>
      </c>
      <c r="H29" s="105">
        <v>10</v>
      </c>
      <c r="I29" s="49"/>
      <c r="J29" s="50">
        <f t="shared" si="0"/>
        <v>32.924999999999997</v>
      </c>
      <c r="K29" s="106">
        <v>5.0999999999999996</v>
      </c>
      <c r="L29" s="106">
        <v>5</v>
      </c>
      <c r="M29" s="49">
        <v>5.9850000000000003</v>
      </c>
      <c r="N29" s="105">
        <v>6.8</v>
      </c>
      <c r="O29" s="49"/>
      <c r="P29" s="50">
        <f t="shared" si="1"/>
        <v>22.885000000000002</v>
      </c>
      <c r="Q29" s="51">
        <f t="shared" si="2"/>
        <v>55.81</v>
      </c>
      <c r="R29" s="52" t="s">
        <v>19</v>
      </c>
    </row>
    <row r="30" spans="2:18" ht="18" customHeight="1" x14ac:dyDescent="0.3">
      <c r="B30" s="47" t="s">
        <v>368</v>
      </c>
      <c r="C30" s="48" t="str">
        <f>TEKMOVALCI!D26</f>
        <v>Lana Zelko</v>
      </c>
      <c r="D30" s="48" t="str">
        <f>TEKMOVALCI!E26</f>
        <v>DŠR Murska Sobota</v>
      </c>
      <c r="E30" s="105">
        <v>7.9</v>
      </c>
      <c r="F30" s="105">
        <v>7.8</v>
      </c>
      <c r="G30" s="49">
        <v>7.81</v>
      </c>
      <c r="H30" s="105">
        <v>9.9</v>
      </c>
      <c r="I30" s="49"/>
      <c r="J30" s="50">
        <f t="shared" si="0"/>
        <v>33.409999999999997</v>
      </c>
      <c r="K30" s="106">
        <v>4.7</v>
      </c>
      <c r="L30" s="106">
        <v>4.4000000000000004</v>
      </c>
      <c r="M30" s="49">
        <v>5.71</v>
      </c>
      <c r="N30" s="105">
        <v>7</v>
      </c>
      <c r="O30" s="49"/>
      <c r="P30" s="50">
        <f t="shared" si="1"/>
        <v>21.810000000000002</v>
      </c>
      <c r="Q30" s="51">
        <f t="shared" si="2"/>
        <v>55.22</v>
      </c>
      <c r="R30" s="52" t="s">
        <v>19</v>
      </c>
    </row>
    <row r="31" spans="2:18" ht="18" customHeight="1" x14ac:dyDescent="0.3">
      <c r="B31" s="47" t="s">
        <v>369</v>
      </c>
      <c r="C31" s="48" t="str">
        <f>TEKMOVALCI!D35</f>
        <v>Zala Muhič</v>
      </c>
      <c r="D31" s="48" t="str">
        <f>TEKMOVALCI!E35</f>
        <v>ŠD Sokol Bežigrad</v>
      </c>
      <c r="E31" s="105">
        <v>8.3000000000000007</v>
      </c>
      <c r="F31" s="105">
        <v>8.1999999999999993</v>
      </c>
      <c r="G31" s="49">
        <v>9.3049999999999997</v>
      </c>
      <c r="H31" s="105">
        <v>9.3000000000000007</v>
      </c>
      <c r="I31" s="49"/>
      <c r="J31" s="50">
        <f t="shared" si="0"/>
        <v>35.105000000000004</v>
      </c>
      <c r="K31" s="106">
        <v>3.7</v>
      </c>
      <c r="L31" s="106">
        <v>3.6</v>
      </c>
      <c r="M31" s="49">
        <v>4.6950000000000003</v>
      </c>
      <c r="N31" s="105">
        <v>4.8</v>
      </c>
      <c r="O31" s="49"/>
      <c r="P31" s="50">
        <f t="shared" si="1"/>
        <v>16.795000000000002</v>
      </c>
      <c r="Q31" s="51">
        <f t="shared" si="2"/>
        <v>51.900000000000006</v>
      </c>
    </row>
    <row r="32" spans="2:18" ht="18" customHeight="1" x14ac:dyDescent="0.3">
      <c r="B32" s="47" t="s">
        <v>370</v>
      </c>
      <c r="C32" s="48" t="str">
        <f>TEKMOVALCI!D31</f>
        <v>Gaja Pahor</v>
      </c>
      <c r="D32" s="48" t="str">
        <f>TEKMOVALCI!E31</f>
        <v>ŠD Partizan Renče</v>
      </c>
      <c r="E32" s="105">
        <v>8.1999999999999993</v>
      </c>
      <c r="F32" s="105">
        <v>8.5</v>
      </c>
      <c r="G32" s="49">
        <v>8.92</v>
      </c>
      <c r="H32" s="105">
        <v>9.9</v>
      </c>
      <c r="I32" s="49"/>
      <c r="J32" s="50">
        <f t="shared" si="0"/>
        <v>35.519999999999996</v>
      </c>
      <c r="K32" s="106">
        <v>1.9</v>
      </c>
      <c r="L32" s="106">
        <v>1.9</v>
      </c>
      <c r="M32" s="49">
        <v>3.59</v>
      </c>
      <c r="N32" s="105">
        <v>4</v>
      </c>
      <c r="O32" s="49"/>
      <c r="P32" s="50">
        <f t="shared" si="1"/>
        <v>11.39</v>
      </c>
      <c r="Q32" s="51">
        <f t="shared" si="2"/>
        <v>46.91</v>
      </c>
    </row>
    <row r="33" spans="2:18" ht="17.25" customHeight="1" x14ac:dyDescent="0.3">
      <c r="B33" s="47" t="s">
        <v>371</v>
      </c>
      <c r="C33" s="48" t="str">
        <f>TEKMOVALCI!D18</f>
        <v>Tara Klarič</v>
      </c>
      <c r="D33" s="48" t="str">
        <f>TEKMOVALCI!E18</f>
        <v>DŠR Murska Sobota</v>
      </c>
      <c r="E33" s="105">
        <v>6.7</v>
      </c>
      <c r="F33" s="105">
        <v>6.8</v>
      </c>
      <c r="G33" s="49">
        <v>8.9450000000000003</v>
      </c>
      <c r="H33" s="105">
        <v>9.9</v>
      </c>
      <c r="I33" s="49"/>
      <c r="J33" s="50">
        <f t="shared" si="0"/>
        <v>32.344999999999999</v>
      </c>
      <c r="K33" s="106">
        <v>3</v>
      </c>
      <c r="L33" s="106">
        <v>3.1</v>
      </c>
      <c r="M33" s="49">
        <v>3.7749999999999999</v>
      </c>
      <c r="N33" s="105">
        <v>4</v>
      </c>
      <c r="O33" s="49"/>
      <c r="P33" s="50">
        <f t="shared" si="1"/>
        <v>13.875</v>
      </c>
      <c r="Q33" s="51">
        <f t="shared" si="2"/>
        <v>46.22</v>
      </c>
      <c r="R33" s="52" t="s">
        <v>18</v>
      </c>
    </row>
    <row r="34" spans="2:18" ht="18" customHeight="1" x14ac:dyDescent="0.3">
      <c r="B34" s="47" t="s">
        <v>372</v>
      </c>
      <c r="C34" s="48" t="str">
        <f>TEKMOVALCI!D25</f>
        <v>Kaja Vidonja</v>
      </c>
      <c r="D34" s="48" t="str">
        <f>TEKMOVALCI!E25</f>
        <v>DŠR Murska Sobota</v>
      </c>
      <c r="E34" s="105">
        <v>2.4</v>
      </c>
      <c r="F34" s="105">
        <v>2.2999999999999998</v>
      </c>
      <c r="G34" s="49">
        <v>2.15</v>
      </c>
      <c r="H34" s="105">
        <v>3</v>
      </c>
      <c r="I34" s="49"/>
      <c r="J34" s="50">
        <f t="shared" si="0"/>
        <v>9.85</v>
      </c>
      <c r="K34" s="106">
        <v>5.4</v>
      </c>
      <c r="L34" s="106">
        <v>5.0999999999999996</v>
      </c>
      <c r="M34" s="49">
        <v>6.9950000000000001</v>
      </c>
      <c r="N34" s="105">
        <v>8</v>
      </c>
      <c r="O34" s="49"/>
      <c r="P34" s="50">
        <f t="shared" si="1"/>
        <v>25.495000000000001</v>
      </c>
      <c r="Q34" s="51">
        <f t="shared" si="2"/>
        <v>35.344999999999999</v>
      </c>
      <c r="R34" s="52" t="s">
        <v>19</v>
      </c>
    </row>
    <row r="35" spans="2:18" ht="18" customHeight="1" x14ac:dyDescent="0.3">
      <c r="B35" s="47" t="s">
        <v>373</v>
      </c>
      <c r="C35" s="48" t="str">
        <f>TEKMOVALCI!D23</f>
        <v>Emma Romman</v>
      </c>
      <c r="D35" s="48" t="str">
        <f>TEKMOVALCI!E23</f>
        <v>DŠR Murska Sobota</v>
      </c>
      <c r="E35" s="105">
        <v>5.9</v>
      </c>
      <c r="F35" s="105">
        <v>6</v>
      </c>
      <c r="G35" s="49">
        <v>6.7549999999999999</v>
      </c>
      <c r="H35" s="105">
        <v>8.8000000000000007</v>
      </c>
      <c r="I35" s="49"/>
      <c r="J35" s="50">
        <f t="shared" si="0"/>
        <v>27.455000000000002</v>
      </c>
      <c r="K35" s="106">
        <v>1.3</v>
      </c>
      <c r="L35" s="106">
        <v>1.2</v>
      </c>
      <c r="M35" s="49">
        <v>1.67</v>
      </c>
      <c r="N35" s="105">
        <v>1.8</v>
      </c>
      <c r="O35" s="49"/>
      <c r="P35" s="50">
        <f t="shared" si="1"/>
        <v>5.97</v>
      </c>
      <c r="Q35" s="51">
        <f t="shared" si="2"/>
        <v>33.425000000000004</v>
      </c>
      <c r="R35" s="52" t="s">
        <v>19</v>
      </c>
    </row>
    <row r="36" spans="2:18" x14ac:dyDescent="0.3"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</row>
    <row r="37" spans="2:18" x14ac:dyDescent="0.3"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</row>
    <row r="38" spans="2:18" ht="18" customHeight="1" x14ac:dyDescent="0.3">
      <c r="B38" s="123" t="s">
        <v>310</v>
      </c>
      <c r="C38" s="124"/>
      <c r="D38" s="124"/>
      <c r="E38" s="124"/>
      <c r="F38" s="124"/>
      <c r="G38" s="124"/>
      <c r="H38" s="124"/>
      <c r="I38" s="124"/>
      <c r="J38" s="124"/>
      <c r="K38" s="125"/>
    </row>
    <row r="39" spans="2:18" ht="18" customHeight="1" x14ac:dyDescent="0.3">
      <c r="B39" s="126"/>
      <c r="C39" s="127"/>
      <c r="D39" s="127"/>
      <c r="E39" s="127"/>
      <c r="F39" s="127"/>
      <c r="G39" s="127"/>
      <c r="H39" s="127"/>
      <c r="I39" s="127"/>
      <c r="J39" s="127"/>
      <c r="K39" s="128"/>
    </row>
    <row r="40" spans="2:18" ht="18" customHeight="1" x14ac:dyDescent="0.3">
      <c r="B40" s="62"/>
      <c r="C40" s="139" t="s">
        <v>2</v>
      </c>
      <c r="D40" s="139"/>
      <c r="E40" s="121" t="s">
        <v>316</v>
      </c>
      <c r="F40" s="121"/>
      <c r="G40" s="121" t="s">
        <v>317</v>
      </c>
      <c r="H40" s="121"/>
      <c r="I40" s="121"/>
      <c r="J40" s="140" t="s">
        <v>169</v>
      </c>
      <c r="K40" s="140"/>
    </row>
    <row r="41" spans="2:18" ht="18" customHeight="1" x14ac:dyDescent="0.3">
      <c r="B41" s="53" t="s">
        <v>313</v>
      </c>
      <c r="C41" s="138" t="s">
        <v>30</v>
      </c>
      <c r="D41" s="138"/>
      <c r="E41" s="120">
        <f>SUM(J19,J20,J22,J32)</f>
        <v>142.83999999999997</v>
      </c>
      <c r="F41" s="121"/>
      <c r="G41" s="120">
        <f>SUM(P19,P20,P21,P22)</f>
        <v>134.19999999999999</v>
      </c>
      <c r="H41" s="121"/>
      <c r="I41" s="121"/>
      <c r="J41" s="120">
        <f>SUM(E41,G41)</f>
        <v>277.03999999999996</v>
      </c>
      <c r="K41" s="120"/>
    </row>
    <row r="42" spans="2:18" ht="18" customHeight="1" x14ac:dyDescent="0.3">
      <c r="B42" s="53" t="s">
        <v>335</v>
      </c>
      <c r="C42" s="138" t="s">
        <v>56</v>
      </c>
      <c r="D42" s="138"/>
      <c r="E42" s="120">
        <f>SUM(J17,J23,J25,J33)</f>
        <v>136.39999999999998</v>
      </c>
      <c r="F42" s="121"/>
      <c r="G42" s="120">
        <f>SUM(P17,P23,P28,P25)</f>
        <v>131.88</v>
      </c>
      <c r="H42" s="121"/>
      <c r="I42" s="121"/>
      <c r="J42" s="120">
        <f>SUM(E42,G42)</f>
        <v>268.27999999999997</v>
      </c>
      <c r="K42" s="120"/>
    </row>
    <row r="43" spans="2:18" ht="18" customHeight="1" x14ac:dyDescent="0.3">
      <c r="B43" s="53" t="s">
        <v>336</v>
      </c>
      <c r="C43" s="138" t="s">
        <v>57</v>
      </c>
      <c r="D43" s="138"/>
      <c r="E43" s="120">
        <f>SUM(J29,J30,J35,J34)</f>
        <v>103.63999999999999</v>
      </c>
      <c r="F43" s="121"/>
      <c r="G43" s="120">
        <f>SUM(P30,P29,P34,P35)</f>
        <v>76.160000000000011</v>
      </c>
      <c r="H43" s="121"/>
      <c r="I43" s="121"/>
      <c r="J43" s="120">
        <f>SUM(E43,G43)</f>
        <v>179.8</v>
      </c>
      <c r="K43" s="120"/>
    </row>
  </sheetData>
  <sortState ref="B43:K43">
    <sortCondition ref="B17:B35"/>
  </sortState>
  <mergeCells count="30">
    <mergeCell ref="C43:D43"/>
    <mergeCell ref="E41:F41"/>
    <mergeCell ref="B36:Q37"/>
    <mergeCell ref="C40:D40"/>
    <mergeCell ref="E40:F40"/>
    <mergeCell ref="G40:I40"/>
    <mergeCell ref="J40:K40"/>
    <mergeCell ref="B38:K39"/>
    <mergeCell ref="E42:F42"/>
    <mergeCell ref="G42:I42"/>
    <mergeCell ref="J42:K42"/>
    <mergeCell ref="C41:D41"/>
    <mergeCell ref="C42:D42"/>
    <mergeCell ref="E43:F43"/>
    <mergeCell ref="G43:I43"/>
    <mergeCell ref="J43:K43"/>
    <mergeCell ref="K2:Q2"/>
    <mergeCell ref="B14:D15"/>
    <mergeCell ref="E14:Q14"/>
    <mergeCell ref="E5:J5"/>
    <mergeCell ref="K5:P5"/>
    <mergeCell ref="E15:J15"/>
    <mergeCell ref="K15:P15"/>
    <mergeCell ref="Q15:Q16"/>
    <mergeCell ref="B12:Q13"/>
    <mergeCell ref="Q5:Q6"/>
    <mergeCell ref="B4:D5"/>
    <mergeCell ref="E4:Q4"/>
    <mergeCell ref="G41:I41"/>
    <mergeCell ref="J41:K41"/>
  </mergeCells>
  <phoneticPr fontId="26" type="noConversion"/>
  <pageMargins left="0.7" right="0.7" top="0.75" bottom="0.75" header="0.3" footer="0.3"/>
  <pageSetup paperSize="9" scale="65" fitToHeight="0" orientation="landscape" r:id="rId1"/>
  <ignoredErrors>
    <ignoredError sqref="J4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P119"/>
  <sheetViews>
    <sheetView topLeftCell="A58" zoomScaleNormal="100" workbookViewId="0">
      <selection activeCell="O107" sqref="O107"/>
    </sheetView>
  </sheetViews>
  <sheetFormatPr defaultColWidth="9.109375" defaultRowHeight="14.4" x14ac:dyDescent="0.3"/>
  <cols>
    <col min="1" max="1" width="8.88671875" style="54" customWidth="1"/>
    <col min="2" max="2" width="6.88671875" style="54" customWidth="1"/>
    <col min="3" max="3" width="24.6640625" style="54" customWidth="1"/>
    <col min="4" max="4" width="23.6640625" style="54" customWidth="1"/>
    <col min="5" max="14" width="9.109375" style="54" customWidth="1"/>
    <col min="15" max="15" width="18.21875" style="54" customWidth="1"/>
    <col min="16" max="16" width="13.6640625" style="54" customWidth="1"/>
    <col min="17" max="16384" width="9.109375" style="54"/>
  </cols>
  <sheetData>
    <row r="3" spans="2:16" x14ac:dyDescent="0.3">
      <c r="B3" s="123" t="s">
        <v>306</v>
      </c>
      <c r="C3" s="124"/>
      <c r="D3" s="125"/>
      <c r="E3" s="147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</row>
    <row r="4" spans="2:16" x14ac:dyDescent="0.3">
      <c r="B4" s="126"/>
      <c r="C4" s="127"/>
      <c r="D4" s="128"/>
      <c r="E4" s="126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2:16" ht="18" customHeight="1" x14ac:dyDescent="0.3">
      <c r="B5" s="58"/>
      <c r="C5" s="59" t="s">
        <v>324</v>
      </c>
      <c r="D5" s="59" t="s">
        <v>2</v>
      </c>
      <c r="E5" s="53" t="s">
        <v>321</v>
      </c>
      <c r="F5" s="53" t="s">
        <v>18</v>
      </c>
      <c r="G5" s="53" t="s">
        <v>19</v>
      </c>
      <c r="H5" s="53" t="s">
        <v>23</v>
      </c>
      <c r="I5" s="53" t="s">
        <v>24</v>
      </c>
      <c r="J5" s="53" t="s">
        <v>322</v>
      </c>
      <c r="K5" s="53" t="s">
        <v>20</v>
      </c>
      <c r="L5" s="53" t="s">
        <v>22</v>
      </c>
      <c r="M5" s="53" t="s">
        <v>21</v>
      </c>
      <c r="N5" s="53" t="s">
        <v>323</v>
      </c>
      <c r="O5" s="53" t="s">
        <v>9</v>
      </c>
      <c r="P5" s="58" t="s">
        <v>169</v>
      </c>
    </row>
    <row r="6" spans="2:16" ht="14.1" customHeight="1" x14ac:dyDescent="0.3">
      <c r="B6" s="141" t="s">
        <v>313</v>
      </c>
      <c r="C6" s="209" t="str">
        <f>TEKMOVALCI!D41</f>
        <v>Janez Radej</v>
      </c>
      <c r="D6" s="209" t="str">
        <f>TEKMOVALCI!E41</f>
        <v>Freestyle ski klub Celje</v>
      </c>
      <c r="E6" s="63">
        <v>1</v>
      </c>
      <c r="F6" s="97">
        <v>7.8</v>
      </c>
      <c r="G6" s="97">
        <v>8</v>
      </c>
      <c r="H6" s="97">
        <v>7.9</v>
      </c>
      <c r="I6" s="97">
        <v>7.6</v>
      </c>
      <c r="J6" s="97">
        <v>10</v>
      </c>
      <c r="K6" s="64">
        <v>9.85</v>
      </c>
      <c r="L6" s="97"/>
      <c r="M6" s="97"/>
      <c r="N6" s="97">
        <f>SUM(F6:I6)-MAX(F6:I6)-MIN(F6:I6)</f>
        <v>15.700000000000005</v>
      </c>
      <c r="O6" s="64">
        <f>IF(SUM(F6:I6)-MAX(F6:I6)-MIN(F6:I6)+J6+SUM(K6:L6)-M6 &lt; 0, 0, SUM(F6:I6)-MAX(F6:I6)-MIN(F6:I6)+J6+SUM(K6:L6)-M6)</f>
        <v>35.550000000000004</v>
      </c>
      <c r="P6" s="143">
        <f>SUM(O6,O7)</f>
        <v>72.97</v>
      </c>
    </row>
    <row r="7" spans="2:16" ht="14.1" customHeight="1" x14ac:dyDescent="0.3">
      <c r="B7" s="142"/>
      <c r="C7" s="210"/>
      <c r="D7" s="210"/>
      <c r="E7" s="65">
        <v>2</v>
      </c>
      <c r="F7" s="98">
        <v>6.7</v>
      </c>
      <c r="G7" s="98">
        <v>7.8</v>
      </c>
      <c r="H7" s="98">
        <v>7.4</v>
      </c>
      <c r="I7" s="98">
        <v>7.9</v>
      </c>
      <c r="J7" s="98">
        <v>10</v>
      </c>
      <c r="K7" s="66">
        <v>9.6199999999999992</v>
      </c>
      <c r="L7" s="98">
        <v>2.6</v>
      </c>
      <c r="M7" s="98"/>
      <c r="N7" s="98">
        <f>SUM(F7:I7)-MAX(F7:I7)-MIN(F7:I7)</f>
        <v>15.2</v>
      </c>
      <c r="O7" s="64">
        <f>IF(SUM(F7:I7)-MAX(F7:I7)-MIN(F7:I7)+J7+SUM(K7:L7)-M7 &lt; 0, 0, SUM(F7:I7)-MAX(F7:I7)-MIN(F7:I7)+J7+SUM(K7:L7)-M7)</f>
        <v>37.42</v>
      </c>
      <c r="P7" s="144"/>
    </row>
    <row r="8" spans="2:16" ht="14.1" customHeight="1" x14ac:dyDescent="0.3">
      <c r="B8" s="141" t="s">
        <v>335</v>
      </c>
      <c r="C8" s="209" t="str">
        <f>TEKMOVALCI!D58</f>
        <v>Jan Kavčič</v>
      </c>
      <c r="D8" s="209" t="str">
        <f>TEKMOVALCI!E58</f>
        <v>ŠK Salto Koper</v>
      </c>
      <c r="E8" s="68">
        <v>1</v>
      </c>
      <c r="F8" s="97">
        <v>7.7</v>
      </c>
      <c r="G8" s="97">
        <v>7.9</v>
      </c>
      <c r="H8" s="97">
        <v>7.8</v>
      </c>
      <c r="I8" s="97">
        <v>7.5</v>
      </c>
      <c r="J8" s="97">
        <v>9.6999999999999993</v>
      </c>
      <c r="K8" s="64">
        <v>9.9700000000000006</v>
      </c>
      <c r="L8" s="97"/>
      <c r="M8" s="97"/>
      <c r="N8" s="97">
        <f>SUM(F8:I8)-MAX(F8:I8)-MIN(F8:I8)</f>
        <v>15.5</v>
      </c>
      <c r="O8" s="64">
        <f>IF(SUM(F8:I8)-MAX(F8:I8)-MIN(F8:I8)+J8+SUM(K8:L8)-M8 &lt; 0, 0, SUM(F8:I8)-MAX(F8:I8)-MIN(F8:I8)+J8+SUM(K8:L8)-M8)</f>
        <v>35.17</v>
      </c>
      <c r="P8" s="143">
        <f>SUM(O8,O9)</f>
        <v>72.474999999999994</v>
      </c>
    </row>
    <row r="9" spans="2:16" ht="14.1" customHeight="1" x14ac:dyDescent="0.3">
      <c r="B9" s="142"/>
      <c r="C9" s="210"/>
      <c r="D9" s="210"/>
      <c r="E9" s="69">
        <v>2</v>
      </c>
      <c r="F9" s="98">
        <v>7.5</v>
      </c>
      <c r="G9" s="98">
        <v>7.5</v>
      </c>
      <c r="H9" s="98">
        <v>7.7</v>
      </c>
      <c r="I9" s="98">
        <v>7.4</v>
      </c>
      <c r="J9" s="98">
        <v>9.5</v>
      </c>
      <c r="K9" s="66">
        <v>10.404999999999999</v>
      </c>
      <c r="L9" s="98">
        <v>2.4</v>
      </c>
      <c r="M9" s="98"/>
      <c r="N9" s="98">
        <f>SUM(F9:I9)-MAX(F9:I9)-MIN(F9:I9)</f>
        <v>15.000000000000002</v>
      </c>
      <c r="O9" s="64">
        <f>IF(SUM(F9:I9)-MAX(F9:I9)-MIN(F9:I9)+J9+SUM(K9:L9)-M9 &lt; 0, 0, SUM(F9:I9)-MAX(F9:I9)-MIN(F9:I9)+J9+SUM(K9:L9)-M9)</f>
        <v>37.305</v>
      </c>
      <c r="P9" s="144"/>
    </row>
    <row r="10" spans="2:16" ht="14.1" customHeight="1" x14ac:dyDescent="0.3">
      <c r="B10" s="141" t="s">
        <v>336</v>
      </c>
      <c r="C10" s="209" t="str">
        <f>TEKMOVALCI!D48</f>
        <v>Martin Da Costa Fakin</v>
      </c>
      <c r="D10" s="209" t="str">
        <f>TEKMOVALCI!E48</f>
        <v>ŠD Narodni dom</v>
      </c>
      <c r="E10" s="68">
        <v>1</v>
      </c>
      <c r="F10" s="97">
        <v>7.8</v>
      </c>
      <c r="G10" s="97">
        <v>7.6</v>
      </c>
      <c r="H10" s="97">
        <v>7.7</v>
      </c>
      <c r="I10" s="97">
        <v>7.3</v>
      </c>
      <c r="J10" s="97">
        <v>9.9</v>
      </c>
      <c r="K10" s="64">
        <v>10.210000000000001</v>
      </c>
      <c r="L10" s="97"/>
      <c r="M10" s="97"/>
      <c r="N10" s="97">
        <f>SUM(F10:I10)-MAX(F10:I10)-MIN(F10:I10)</f>
        <v>15.299999999999997</v>
      </c>
      <c r="O10" s="64">
        <f>IF(SUM(F10:I10)-MAX(F10:I10)-MIN(F10:I10)+J10+SUM(K10:L10)-M10 &lt; 0, 0, SUM(F10:I10)-MAX(F10:I10)-MIN(F10:I10)+J10+SUM(K10:L10)-M10)</f>
        <v>35.409999999999997</v>
      </c>
      <c r="P10" s="143">
        <f>SUM(O10,O11)</f>
        <v>71.84</v>
      </c>
    </row>
    <row r="11" spans="2:16" ht="14.1" customHeight="1" x14ac:dyDescent="0.3">
      <c r="B11" s="142"/>
      <c r="C11" s="210"/>
      <c r="D11" s="210"/>
      <c r="E11" s="69">
        <v>2</v>
      </c>
      <c r="F11" s="98">
        <v>7</v>
      </c>
      <c r="G11" s="98">
        <v>7.3</v>
      </c>
      <c r="H11" s="98">
        <v>7.3</v>
      </c>
      <c r="I11" s="98">
        <v>7</v>
      </c>
      <c r="J11" s="98">
        <v>9.6</v>
      </c>
      <c r="K11" s="66">
        <v>10.029999999999999</v>
      </c>
      <c r="L11" s="98">
        <v>2.5</v>
      </c>
      <c r="M11" s="98"/>
      <c r="N11" s="98">
        <f>SUM(F11:I11)-MAX(F11:I11)-MIN(F11:I11)</f>
        <v>14.3</v>
      </c>
      <c r="O11" s="64">
        <f>IF(SUM(F11:I11)-MAX(F11:I11)-MIN(F11:I11)+J11+SUM(K11:L11)-M11 &lt; 0, 0, SUM(F11:I11)-MAX(F11:I11)-MIN(F11:I11)+J11+SUM(K11:L11)-M11)</f>
        <v>36.43</v>
      </c>
      <c r="P11" s="144"/>
    </row>
    <row r="12" spans="2:16" ht="14.1" customHeight="1" x14ac:dyDescent="0.3">
      <c r="B12" s="141" t="s">
        <v>337</v>
      </c>
      <c r="C12" s="209" t="str">
        <f>TEKMOVALCI!D51</f>
        <v>Lan Juretič</v>
      </c>
      <c r="D12" s="209" t="str">
        <f>TEKMOVALCI!E51</f>
        <v>ŠD Partizan Renče</v>
      </c>
      <c r="E12" s="68">
        <v>1</v>
      </c>
      <c r="F12" s="97">
        <v>7</v>
      </c>
      <c r="G12" s="97">
        <v>7.4</v>
      </c>
      <c r="H12" s="97">
        <v>7.1</v>
      </c>
      <c r="I12" s="97">
        <v>7.6</v>
      </c>
      <c r="J12" s="97">
        <v>9.4</v>
      </c>
      <c r="K12" s="64">
        <v>10.154999999999999</v>
      </c>
      <c r="L12" s="97"/>
      <c r="M12" s="97"/>
      <c r="N12" s="97">
        <f>SUM(F12:I12)-MAX(F12:I12)-MIN(F12:I12)</f>
        <v>14.5</v>
      </c>
      <c r="O12" s="64">
        <f>IF(SUM(F12:I12)-MAX(F12:I12)-MIN(F12:I12)+J12+SUM(K12:L12)-M12 &lt; 0, 0, SUM(F12:I12)-MAX(F12:I12)-MIN(F12:I12)+J12+SUM(K12:L12)-M12)</f>
        <v>34.055</v>
      </c>
      <c r="P12" s="143">
        <f>SUM(O12,O13)</f>
        <v>71.460000000000008</v>
      </c>
    </row>
    <row r="13" spans="2:16" ht="14.1" customHeight="1" x14ac:dyDescent="0.3">
      <c r="B13" s="142"/>
      <c r="C13" s="210"/>
      <c r="D13" s="210"/>
      <c r="E13" s="69">
        <v>2</v>
      </c>
      <c r="F13" s="98">
        <v>6.3</v>
      </c>
      <c r="G13" s="98">
        <v>6.9</v>
      </c>
      <c r="H13" s="98">
        <v>7</v>
      </c>
      <c r="I13" s="98">
        <v>7</v>
      </c>
      <c r="J13" s="98">
        <v>9.5</v>
      </c>
      <c r="K13" s="66">
        <v>10.305</v>
      </c>
      <c r="L13" s="98">
        <v>3.7</v>
      </c>
      <c r="M13" s="98"/>
      <c r="N13" s="98">
        <f>SUM(F13:I13)-MAX(F13:I13)-MIN(F13:I13)</f>
        <v>13.899999999999999</v>
      </c>
      <c r="O13" s="64">
        <f>IF(SUM(F13:I13)-MAX(F13:I13)-MIN(F13:I13)+J13+SUM(K13:L13)-M13 &lt; 0, 0, SUM(F13:I13)-MAX(F13:I13)-MIN(F13:I13)+J13+SUM(K13:L13)-M13)</f>
        <v>37.405000000000001</v>
      </c>
      <c r="P13" s="144"/>
    </row>
    <row r="14" spans="2:16" ht="14.1" customHeight="1" x14ac:dyDescent="0.3">
      <c r="B14" s="141" t="s">
        <v>339</v>
      </c>
      <c r="C14" s="209" t="str">
        <f>TEKMOVALCI!D44</f>
        <v>Lovro Jeraša</v>
      </c>
      <c r="D14" s="209" t="str">
        <f>TEKMOVALCI!E44</f>
        <v>ŠD Matrica GYM</v>
      </c>
      <c r="E14" s="68">
        <v>1</v>
      </c>
      <c r="F14" s="97">
        <v>6.5</v>
      </c>
      <c r="G14" s="97">
        <v>6.1</v>
      </c>
      <c r="H14" s="97">
        <v>6.3</v>
      </c>
      <c r="I14" s="97">
        <v>6.6</v>
      </c>
      <c r="J14" s="97">
        <v>9.9</v>
      </c>
      <c r="K14" s="64">
        <v>9.2449999999999992</v>
      </c>
      <c r="L14" s="97"/>
      <c r="M14" s="97"/>
      <c r="N14" s="97">
        <f>SUM(F14:I14)-MAX(F14:I14)-MIN(F14:I14)</f>
        <v>12.799999999999999</v>
      </c>
      <c r="O14" s="64">
        <f>IF(SUM(F14:I14)-MAX(F14:I14)-MIN(F14:I14)+J14+SUM(K14:L14)-M14 &lt; 0, 0, SUM(F14:I14)-MAX(F14:I14)-MIN(F14:I14)+J14+SUM(K14:L14)-M14)</f>
        <v>31.945</v>
      </c>
      <c r="P14" s="143">
        <f>SUM(O14,O15)</f>
        <v>65.504999999999995</v>
      </c>
    </row>
    <row r="15" spans="2:16" ht="14.1" customHeight="1" x14ac:dyDescent="0.3">
      <c r="B15" s="142"/>
      <c r="C15" s="210"/>
      <c r="D15" s="210"/>
      <c r="E15" s="69">
        <v>2</v>
      </c>
      <c r="F15" s="98">
        <v>6</v>
      </c>
      <c r="G15" s="98">
        <v>6.6</v>
      </c>
      <c r="H15" s="98">
        <v>6.6</v>
      </c>
      <c r="I15" s="98">
        <v>6.4</v>
      </c>
      <c r="J15" s="98">
        <v>9.8000000000000007</v>
      </c>
      <c r="K15" s="66">
        <v>8.76</v>
      </c>
      <c r="L15" s="98">
        <v>2</v>
      </c>
      <c r="M15" s="98"/>
      <c r="N15" s="98">
        <f>SUM(F15:I15)-MAX(F15:I15)-MIN(F15:I15)</f>
        <v>13</v>
      </c>
      <c r="O15" s="64">
        <f>IF(SUM(F15:I15)-MAX(F15:I15)-MIN(F15:I15)+J15+SUM(K15:L15)-M15 &lt; 0, 0, SUM(F15:I15)-MAX(F15:I15)-MIN(F15:I15)+J15+SUM(K15:L15)-M15)</f>
        <v>33.56</v>
      </c>
      <c r="P15" s="144"/>
    </row>
    <row r="16" spans="2:16" ht="14.1" customHeight="1" x14ac:dyDescent="0.3">
      <c r="B16" s="141" t="s">
        <v>340</v>
      </c>
      <c r="C16" s="209" t="str">
        <f>TEKMOVALCI!D54</f>
        <v>Rok Vidić</v>
      </c>
      <c r="D16" s="209" t="str">
        <f>TEKMOVALCI!E54</f>
        <v>ŠD Partizan Renče</v>
      </c>
      <c r="E16" s="68">
        <v>1</v>
      </c>
      <c r="F16" s="97">
        <v>6.5</v>
      </c>
      <c r="G16" s="97">
        <v>6.9</v>
      </c>
      <c r="H16" s="97">
        <v>6.8</v>
      </c>
      <c r="I16" s="97">
        <v>7.1</v>
      </c>
      <c r="J16" s="97">
        <v>9.8000000000000007</v>
      </c>
      <c r="K16" s="64">
        <v>9.8849999999999998</v>
      </c>
      <c r="L16" s="97"/>
      <c r="M16" s="97">
        <v>6</v>
      </c>
      <c r="N16" s="97">
        <f>SUM(F16:I16)-MAX(F16:I16)-MIN(F16:I16)</f>
        <v>13.699999999999996</v>
      </c>
      <c r="O16" s="64">
        <f>IF(SUM(F16:I16)-MAX(F16:I16)-MIN(F16:I16)+J16+SUM(K16:L16)-M16 &lt; 0, 0, SUM(F16:I16)-MAX(F16:I16)-MIN(F16:I16)+J16+SUM(K16:L16)-M16)</f>
        <v>27.384999999999998</v>
      </c>
      <c r="P16" s="143">
        <f>SUM(O16,O17)</f>
        <v>62.249999999999993</v>
      </c>
    </row>
    <row r="17" spans="2:16" ht="14.1" customHeight="1" x14ac:dyDescent="0.3">
      <c r="B17" s="142"/>
      <c r="C17" s="210"/>
      <c r="D17" s="210"/>
      <c r="E17" s="69">
        <v>2</v>
      </c>
      <c r="F17" s="98">
        <v>6.4</v>
      </c>
      <c r="G17" s="98">
        <v>7.1</v>
      </c>
      <c r="H17" s="98">
        <v>7.1</v>
      </c>
      <c r="I17" s="98">
        <v>7.2</v>
      </c>
      <c r="J17" s="98">
        <v>9.6999999999999993</v>
      </c>
      <c r="K17" s="66">
        <v>9.8650000000000002</v>
      </c>
      <c r="L17" s="98">
        <v>1.1000000000000001</v>
      </c>
      <c r="M17" s="98"/>
      <c r="N17" s="98">
        <f>SUM(F17:I17)-MAX(F17:I17)-MIN(F17:I17)</f>
        <v>14.200000000000001</v>
      </c>
      <c r="O17" s="64">
        <f>IF(SUM(F17:I17)-MAX(F17:I17)-MIN(F17:I17)+J17+SUM(K17:L17)-M17 &lt; 0, 0, SUM(F17:I17)-MAX(F17:I17)-MIN(F17:I17)+J17+SUM(K17:L17)-M17)</f>
        <v>34.864999999999995</v>
      </c>
      <c r="P17" s="144">
        <f>SUM(O16,O17)</f>
        <v>62.249999999999993</v>
      </c>
    </row>
    <row r="18" spans="2:16" ht="14.1" customHeight="1" x14ac:dyDescent="0.3">
      <c r="B18" s="141" t="s">
        <v>341</v>
      </c>
      <c r="C18" s="209" t="str">
        <f>TEKMOVALCI!D50</f>
        <v>Bojan Herej</v>
      </c>
      <c r="D18" s="209" t="str">
        <f>TEKMOVALCI!E50</f>
        <v>ŠD Partizan Renče</v>
      </c>
      <c r="E18" s="68">
        <v>1</v>
      </c>
      <c r="F18" s="97">
        <v>6.6</v>
      </c>
      <c r="G18" s="97">
        <v>7.1</v>
      </c>
      <c r="H18" s="97">
        <v>6.9</v>
      </c>
      <c r="I18" s="97">
        <v>7</v>
      </c>
      <c r="J18" s="97">
        <v>9</v>
      </c>
      <c r="K18" s="64">
        <v>8.6199999999999992</v>
      </c>
      <c r="L18" s="97"/>
      <c r="M18" s="97">
        <v>10</v>
      </c>
      <c r="N18" s="97">
        <f>SUM(F18:I18)-MAX(F18:I18)-MIN(F18:I18)</f>
        <v>13.9</v>
      </c>
      <c r="O18" s="64">
        <f>IF(SUM(F18:I18)-MAX(F18:I18)-MIN(F18:I18)+J18+SUM(K18:L18)-M18 &lt; 0, 0, SUM(F18:I18)-MAX(F18:I18)-MIN(F18:I18)+J18+SUM(K18:L18)-M18)</f>
        <v>21.519999999999996</v>
      </c>
      <c r="P18" s="143">
        <f>SUM(O18,O19)</f>
        <v>56.844999999999992</v>
      </c>
    </row>
    <row r="19" spans="2:16" ht="14.1" customHeight="1" x14ac:dyDescent="0.3">
      <c r="B19" s="142"/>
      <c r="C19" s="210"/>
      <c r="D19" s="210"/>
      <c r="E19" s="69">
        <v>2</v>
      </c>
      <c r="F19" s="98">
        <v>7.9</v>
      </c>
      <c r="G19" s="98">
        <v>7.8</v>
      </c>
      <c r="H19" s="98">
        <v>7.8</v>
      </c>
      <c r="I19" s="98">
        <v>7.8</v>
      </c>
      <c r="J19" s="98">
        <v>9.8000000000000007</v>
      </c>
      <c r="K19" s="66">
        <v>9.3249999999999993</v>
      </c>
      <c r="L19" s="98">
        <v>0.6</v>
      </c>
      <c r="M19" s="98"/>
      <c r="N19" s="98">
        <f>SUM(F19:I19)-MAX(F19:I19)-MIN(F19:I19)</f>
        <v>15.599999999999998</v>
      </c>
      <c r="O19" s="64">
        <f>IF(SUM(F19:I19)-MAX(F19:I19)-MIN(F19:I19)+J19+SUM(K19:L19)-M19 &lt; 0, 0, SUM(F19:I19)-MAX(F19:I19)-MIN(F19:I19)+J19+SUM(K19:L19)-M19)</f>
        <v>35.324999999999996</v>
      </c>
      <c r="P19" s="144">
        <f>SUM(O18,O19)</f>
        <v>56.844999999999992</v>
      </c>
    </row>
    <row r="20" spans="2:16" ht="14.1" customHeight="1" x14ac:dyDescent="0.3">
      <c r="B20" s="141" t="s">
        <v>344</v>
      </c>
      <c r="C20" s="209" t="str">
        <f>TEKMOVALCI!D53</f>
        <v>Maks Repe</v>
      </c>
      <c r="D20" s="209" t="str">
        <f>TEKMOVALCI!E53</f>
        <v>ŠD Partizan Renče</v>
      </c>
      <c r="E20" s="68">
        <v>1</v>
      </c>
      <c r="F20" s="97">
        <v>6</v>
      </c>
      <c r="G20" s="97">
        <v>6.3</v>
      </c>
      <c r="H20" s="97">
        <v>6.6</v>
      </c>
      <c r="I20" s="97">
        <v>6.3</v>
      </c>
      <c r="J20" s="97">
        <v>9.6</v>
      </c>
      <c r="K20" s="64">
        <v>8.51</v>
      </c>
      <c r="L20" s="97"/>
      <c r="M20" s="97">
        <v>4</v>
      </c>
      <c r="N20" s="97">
        <f>SUM(F20:I20)-MAX(F20:I20)-MIN(F20:I20)</f>
        <v>12.600000000000001</v>
      </c>
      <c r="O20" s="64">
        <f>IF(SUM(F20:I20)-MAX(F20:I20)-MIN(F20:I20)+J20+SUM(K20:L20)-M20 &lt; 0, 0, SUM(F20:I20)-MAX(F20:I20)-MIN(F20:I20)+J20+SUM(K20:L20)-M20)</f>
        <v>26.71</v>
      </c>
      <c r="P20" s="143">
        <f>SUM(O20,O21)</f>
        <v>55.704999999999998</v>
      </c>
    </row>
    <row r="21" spans="2:16" ht="14.1" customHeight="1" x14ac:dyDescent="0.3">
      <c r="B21" s="142"/>
      <c r="C21" s="210"/>
      <c r="D21" s="210"/>
      <c r="E21" s="69">
        <v>2</v>
      </c>
      <c r="F21" s="98">
        <v>5</v>
      </c>
      <c r="G21" s="98">
        <v>5.0999999999999996</v>
      </c>
      <c r="H21" s="98">
        <v>5.3</v>
      </c>
      <c r="I21" s="98">
        <v>5.6</v>
      </c>
      <c r="J21" s="98">
        <v>9.1</v>
      </c>
      <c r="K21" s="66">
        <v>7.9950000000000001</v>
      </c>
      <c r="L21" s="98">
        <v>1.5</v>
      </c>
      <c r="M21" s="98"/>
      <c r="N21" s="98">
        <f>SUM(F21:I21)-MAX(F21:I21)-MIN(F21:I21)</f>
        <v>10.4</v>
      </c>
      <c r="O21" s="64">
        <f>IF(SUM(F21:I21)-MAX(F21:I21)-MIN(F21:I21)+J21+SUM(K21:L21)-M21 &lt; 0, 0, SUM(F21:I21)-MAX(F21:I21)-MIN(F21:I21)+J21+SUM(K21:L21)-M21)</f>
        <v>28.995000000000001</v>
      </c>
      <c r="P21" s="144">
        <f>SUM(O20,O21)</f>
        <v>55.704999999999998</v>
      </c>
    </row>
    <row r="22" spans="2:16" ht="14.1" customHeight="1" x14ac:dyDescent="0.3">
      <c r="B22" s="141" t="s">
        <v>363</v>
      </c>
      <c r="C22" s="209" t="str">
        <f>TEKMOVALCI!D49</f>
        <v>Massimiliano Bon</v>
      </c>
      <c r="D22" s="209" t="str">
        <f>TEKMOVALCI!E49</f>
        <v>ŠD Partizan Renče</v>
      </c>
      <c r="E22" s="68">
        <v>1</v>
      </c>
      <c r="F22" s="97">
        <v>8.3000000000000007</v>
      </c>
      <c r="G22" s="97">
        <v>8.3000000000000007</v>
      </c>
      <c r="H22" s="97">
        <v>7.1</v>
      </c>
      <c r="I22" s="97">
        <v>7.5</v>
      </c>
      <c r="J22" s="97">
        <v>9.5</v>
      </c>
      <c r="K22" s="64">
        <v>10.26</v>
      </c>
      <c r="L22" s="97"/>
      <c r="M22" s="97">
        <v>10</v>
      </c>
      <c r="N22" s="97">
        <f>SUM(F22:I22)-MAX(F22:I22)-MIN(F22:I22)</f>
        <v>15.800000000000002</v>
      </c>
      <c r="O22" s="64">
        <f>IF(SUM(F22:I22)-MAX(F22:I22)-MIN(F22:I22)+J22+SUM(K22:L22)-M22 &lt; 0, 0, SUM(F22:I22)-MAX(F22:I22)-MIN(F22:I22)+J22+SUM(K22:L22)-M22)</f>
        <v>25.560000000000002</v>
      </c>
      <c r="P22" s="143">
        <f>SUM(O22,O23)</f>
        <v>55.515000000000001</v>
      </c>
    </row>
    <row r="23" spans="2:16" ht="14.1" customHeight="1" x14ac:dyDescent="0.3">
      <c r="B23" s="142"/>
      <c r="C23" s="210"/>
      <c r="D23" s="210"/>
      <c r="E23" s="69">
        <v>2</v>
      </c>
      <c r="F23" s="98">
        <v>6.6</v>
      </c>
      <c r="G23" s="98">
        <v>6.9</v>
      </c>
      <c r="H23" s="98">
        <v>6.4</v>
      </c>
      <c r="I23" s="98">
        <v>6.3</v>
      </c>
      <c r="J23" s="98">
        <v>8</v>
      </c>
      <c r="K23" s="66">
        <v>8.5549999999999997</v>
      </c>
      <c r="L23" s="98">
        <v>0.4</v>
      </c>
      <c r="M23" s="98"/>
      <c r="N23" s="98">
        <f>SUM(F23:I23)-MAX(F23:I23)-MIN(F23:I23)</f>
        <v>12.999999999999996</v>
      </c>
      <c r="O23" s="64">
        <f>IF(SUM(F23:I23)-MAX(F23:I23)-MIN(F23:I23)+J23+SUM(K23:L23)-M23 &lt; 0, 0, SUM(F23:I23)-MAX(F23:I23)-MIN(F23:I23)+J23+SUM(K23:L23)-M23)</f>
        <v>29.954999999999998</v>
      </c>
      <c r="P23" s="144">
        <f>SUM(O22,O23)</f>
        <v>55.515000000000001</v>
      </c>
    </row>
    <row r="24" spans="2:16" ht="14.1" customHeight="1" x14ac:dyDescent="0.3">
      <c r="B24" s="141" t="s">
        <v>364</v>
      </c>
      <c r="C24" s="209" t="str">
        <f>TEKMOVALCI!D45</f>
        <v>Maj Kotnik Bogataj</v>
      </c>
      <c r="D24" s="209" t="str">
        <f>TEKMOVALCI!E45</f>
        <v>ŠD Matrica GYM</v>
      </c>
      <c r="E24" s="68">
        <v>1</v>
      </c>
      <c r="F24" s="97">
        <v>6.6</v>
      </c>
      <c r="G24" s="97">
        <v>6.5</v>
      </c>
      <c r="H24" s="97">
        <v>6.4</v>
      </c>
      <c r="I24" s="97">
        <v>6.6</v>
      </c>
      <c r="J24" s="97">
        <v>9.1999999999999993</v>
      </c>
      <c r="K24" s="64">
        <v>8</v>
      </c>
      <c r="L24" s="97"/>
      <c r="M24" s="97">
        <v>8</v>
      </c>
      <c r="N24" s="97">
        <f>SUM(F24:I24)-MAX(F24:I24)-MIN(F24:I24)</f>
        <v>13.1</v>
      </c>
      <c r="O24" s="64">
        <f>IF(SUM(F24:I24)-MAX(F24:I24)-MIN(F24:I24)+J24+SUM(K24:L24)-M24 &lt; 0, 0, SUM(F24:I24)-MAX(F24:I24)-MIN(F24:I24)+J24+SUM(K24:L24)-M24)</f>
        <v>22.299999999999997</v>
      </c>
      <c r="P24" s="143">
        <f>SUM(O24,O25)</f>
        <v>53.83</v>
      </c>
    </row>
    <row r="25" spans="2:16" ht="14.1" customHeight="1" x14ac:dyDescent="0.3">
      <c r="B25" s="142"/>
      <c r="C25" s="210"/>
      <c r="D25" s="210"/>
      <c r="E25" s="69">
        <v>2</v>
      </c>
      <c r="F25" s="98">
        <v>6.3</v>
      </c>
      <c r="G25" s="98">
        <v>6.9</v>
      </c>
      <c r="H25" s="98">
        <v>6.6</v>
      </c>
      <c r="I25" s="98">
        <v>6.6</v>
      </c>
      <c r="J25" s="98">
        <v>9.4</v>
      </c>
      <c r="K25" s="66">
        <v>7.93</v>
      </c>
      <c r="L25" s="98">
        <v>1</v>
      </c>
      <c r="M25" s="98"/>
      <c r="N25" s="98">
        <f>SUM(F25:I25)-MAX(F25:I25)-MIN(F25:I25)</f>
        <v>13.2</v>
      </c>
      <c r="O25" s="64">
        <f>IF(SUM(F25:I25)-MAX(F25:I25)-MIN(F25:I25)+J25+SUM(K25:L25)-M25 &lt; 0, 0, SUM(F25:I25)-MAX(F25:I25)-MIN(F25:I25)+J25+SUM(K25:L25)-M25)</f>
        <v>31.53</v>
      </c>
      <c r="P25" s="144">
        <f>SUM(O24,O25)</f>
        <v>53.83</v>
      </c>
    </row>
    <row r="26" spans="2:16" ht="14.1" customHeight="1" x14ac:dyDescent="0.3">
      <c r="B26" s="141" t="s">
        <v>365</v>
      </c>
      <c r="C26" s="209" t="str">
        <f>TEKMOVALCI!D52</f>
        <v>Martin Murovec Bratina</v>
      </c>
      <c r="D26" s="209" t="str">
        <f>TEKMOVALCI!E52</f>
        <v>ŠD Partizan Renče</v>
      </c>
      <c r="E26" s="68">
        <v>1</v>
      </c>
      <c r="F26" s="97">
        <v>6.2</v>
      </c>
      <c r="G26" s="97">
        <v>6.5</v>
      </c>
      <c r="H26" s="97">
        <v>6.6</v>
      </c>
      <c r="I26" s="97">
        <v>6.7</v>
      </c>
      <c r="J26" s="97">
        <v>8.8000000000000007</v>
      </c>
      <c r="K26" s="64">
        <v>8.7550000000000008</v>
      </c>
      <c r="L26" s="97"/>
      <c r="M26" s="97">
        <v>10</v>
      </c>
      <c r="N26" s="97">
        <f>SUM(F26:I26)-MAX(F26:I26)-MIN(F26:I26)</f>
        <v>13.099999999999998</v>
      </c>
      <c r="O26" s="64">
        <f>IF(SUM(F26:I26)-MAX(F26:I26)-MIN(F26:I26)+J26+SUM(K26:L26)-M26 &lt; 0, 0, SUM(F26:I26)-MAX(F26:I26)-MIN(F26:I26)+J26+SUM(K26:L26)-M26)</f>
        <v>20.655000000000001</v>
      </c>
      <c r="P26" s="143">
        <f>SUM(O26,O27)</f>
        <v>52.980000000000004</v>
      </c>
    </row>
    <row r="27" spans="2:16" ht="14.1" customHeight="1" x14ac:dyDescent="0.3">
      <c r="B27" s="142"/>
      <c r="C27" s="210"/>
      <c r="D27" s="210"/>
      <c r="E27" s="69">
        <v>2</v>
      </c>
      <c r="F27" s="98">
        <v>6</v>
      </c>
      <c r="G27" s="98">
        <v>6.4</v>
      </c>
      <c r="H27" s="98">
        <v>6.3</v>
      </c>
      <c r="I27" s="98">
        <v>5.8</v>
      </c>
      <c r="J27" s="98">
        <v>9.8000000000000007</v>
      </c>
      <c r="K27" s="66">
        <v>9.625</v>
      </c>
      <c r="L27" s="98">
        <v>0.6</v>
      </c>
      <c r="M27" s="98"/>
      <c r="N27" s="98">
        <f>SUM(F27:I27)-MAX(F27:I27)-MIN(F27:I27)</f>
        <v>12.3</v>
      </c>
      <c r="O27" s="64">
        <f>IF(SUM(F27:I27)-MAX(F27:I27)-MIN(F27:I27)+J27+SUM(K27:L27)-M27 &lt; 0, 0, SUM(F27:I27)-MAX(F27:I27)-MIN(F27:I27)+J27+SUM(K27:L27)-M27)</f>
        <v>32.325000000000003</v>
      </c>
      <c r="P27" s="144">
        <f>SUM(O26,O27)</f>
        <v>52.980000000000004</v>
      </c>
    </row>
    <row r="28" spans="2:16" ht="14.1" customHeight="1" x14ac:dyDescent="0.3">
      <c r="B28" s="141" t="s">
        <v>366</v>
      </c>
      <c r="C28" s="209" t="str">
        <f>TEKMOVALCI!D46</f>
        <v>Nik Pustovrh</v>
      </c>
      <c r="D28" s="209" t="str">
        <f>TEKMOVALCI!E46</f>
        <v>ŠD Matrica GYM</v>
      </c>
      <c r="E28" s="68">
        <v>1</v>
      </c>
      <c r="F28" s="97">
        <v>6.8</v>
      </c>
      <c r="G28" s="97">
        <v>6.9</v>
      </c>
      <c r="H28" s="97">
        <v>6.9</v>
      </c>
      <c r="I28" s="97">
        <v>6.8</v>
      </c>
      <c r="J28" s="97">
        <v>9.5</v>
      </c>
      <c r="K28" s="64">
        <v>8.43</v>
      </c>
      <c r="L28" s="97"/>
      <c r="M28" s="97"/>
      <c r="N28" s="97">
        <f>SUM(F28:I28)-MAX(F28:I28)-MIN(F28:I28)</f>
        <v>13.7</v>
      </c>
      <c r="O28" s="64">
        <f>IF(SUM(F28:I28)-MAX(F28:I28)-MIN(F28:I28)+J28+SUM(K28:L28)-M28 &lt; 0, 0, SUM(F28:I28)-MAX(F28:I28)-MIN(F28:I28)+J28+SUM(K28:L28)-M28)</f>
        <v>31.63</v>
      </c>
      <c r="P28" s="143">
        <f>SUM(O28,O29)</f>
        <v>52.534999999999997</v>
      </c>
    </row>
    <row r="29" spans="2:16" ht="14.1" customHeight="1" x14ac:dyDescent="0.3">
      <c r="B29" s="142"/>
      <c r="C29" s="210"/>
      <c r="D29" s="210"/>
      <c r="E29" s="69">
        <v>2</v>
      </c>
      <c r="F29" s="98">
        <v>4.2</v>
      </c>
      <c r="G29" s="98">
        <v>4.0999999999999996</v>
      </c>
      <c r="H29" s="98">
        <v>4.0999999999999996</v>
      </c>
      <c r="I29" s="98">
        <v>4.9000000000000004</v>
      </c>
      <c r="J29" s="98">
        <v>5.5</v>
      </c>
      <c r="K29" s="66">
        <v>5.5049999999999999</v>
      </c>
      <c r="L29" s="98">
        <v>1.6</v>
      </c>
      <c r="M29" s="98"/>
      <c r="N29" s="98">
        <f>SUM(F29:I29)-MAX(F29:I29)-MIN(F29:I29)</f>
        <v>8.3000000000000007</v>
      </c>
      <c r="O29" s="64">
        <f>IF(SUM(F29:I29)-MAX(F29:I29)-MIN(F29:I29)+J29+SUM(K29:L29)-M29 &lt; 0, 0, SUM(F29:I29)-MAX(F29:I29)-MIN(F29:I29)+J29+SUM(K29:L29)-M29)</f>
        <v>20.905000000000001</v>
      </c>
      <c r="P29" s="144">
        <f>SUM(O28,O29)</f>
        <v>52.534999999999997</v>
      </c>
    </row>
    <row r="30" spans="2:16" ht="14.1" customHeight="1" x14ac:dyDescent="0.3">
      <c r="B30" s="141" t="s">
        <v>367</v>
      </c>
      <c r="C30" s="209" t="s">
        <v>393</v>
      </c>
      <c r="D30" s="209" t="s">
        <v>121</v>
      </c>
      <c r="E30" s="68">
        <v>1</v>
      </c>
      <c r="F30" s="97">
        <v>5.5</v>
      </c>
      <c r="G30" s="97">
        <v>6</v>
      </c>
      <c r="H30" s="97">
        <v>5.9</v>
      </c>
      <c r="I30" s="97">
        <v>6</v>
      </c>
      <c r="J30" s="97">
        <v>9.6999999999999993</v>
      </c>
      <c r="K30" s="64">
        <v>6.6</v>
      </c>
      <c r="L30" s="97"/>
      <c r="M30" s="97">
        <v>8</v>
      </c>
      <c r="N30" s="97">
        <f>SUM(F30:I30)-MAX(F30:I30)-MIN(F30:I30)</f>
        <v>11.899999999999999</v>
      </c>
      <c r="O30" s="64">
        <f>IF(SUM(F30:I30)-MAX(F30:I30)-MIN(F30:I30)+J30+SUM(K30:L30)-M30 &lt; 0, 0, SUM(F30:I30)-MAX(F30:I30)-MIN(F30:I30)+J30+SUM(K30:L30)-M30)</f>
        <v>20.199999999999996</v>
      </c>
      <c r="P30" s="143">
        <f>SUM(O30,O31)</f>
        <v>49.905000000000001</v>
      </c>
    </row>
    <row r="31" spans="2:16" ht="14.1" customHeight="1" x14ac:dyDescent="0.3">
      <c r="B31" s="142"/>
      <c r="C31" s="210"/>
      <c r="D31" s="210"/>
      <c r="E31" s="69">
        <v>2</v>
      </c>
      <c r="F31" s="98">
        <v>6</v>
      </c>
      <c r="G31" s="98">
        <v>6.5</v>
      </c>
      <c r="H31" s="98">
        <v>6.3</v>
      </c>
      <c r="I31" s="98">
        <v>6.2</v>
      </c>
      <c r="J31" s="98">
        <v>9.8000000000000007</v>
      </c>
      <c r="K31" s="66">
        <v>6.4050000000000002</v>
      </c>
      <c r="L31" s="98">
        <v>1</v>
      </c>
      <c r="M31" s="98"/>
      <c r="N31" s="98">
        <f>SUM(F31:I31)-MAX(F31:I31)-MIN(F31:I31)</f>
        <v>12.5</v>
      </c>
      <c r="O31" s="64">
        <f>IF(SUM(F31:I31)-MAX(F31:I31)-MIN(F31:I31)+J31+SUM(K31:L31)-M31 &lt; 0, 0, SUM(F31:I31)-MAX(F31:I31)-MIN(F31:I31)+J31+SUM(K31:L31)-M31)</f>
        <v>29.705000000000002</v>
      </c>
      <c r="P31" s="144">
        <f>SUM(O30,O31)</f>
        <v>49.905000000000001</v>
      </c>
    </row>
    <row r="32" spans="2:16" ht="14.1" customHeight="1" x14ac:dyDescent="0.3">
      <c r="B32" s="141" t="s">
        <v>368</v>
      </c>
      <c r="C32" s="209" t="str">
        <f>TEKMOVALCI!D55</f>
        <v>Lovro Primon</v>
      </c>
      <c r="D32" s="209" t="str">
        <f>TEKMOVALCI!E55</f>
        <v>ŠD Sokol Bežigrad</v>
      </c>
      <c r="E32" s="68">
        <v>1</v>
      </c>
      <c r="F32" s="97">
        <v>3.9</v>
      </c>
      <c r="G32" s="97">
        <v>3.7</v>
      </c>
      <c r="H32" s="97">
        <v>3.5</v>
      </c>
      <c r="I32" s="97">
        <v>3.5</v>
      </c>
      <c r="J32" s="97">
        <v>5.6</v>
      </c>
      <c r="K32" s="64">
        <v>5.3550000000000004</v>
      </c>
      <c r="L32" s="97"/>
      <c r="M32" s="97">
        <v>2</v>
      </c>
      <c r="N32" s="97">
        <f>SUM(F32:I32)-MAX(F32:I32)-MIN(F32:I32)</f>
        <v>7.1999999999999993</v>
      </c>
      <c r="O32" s="64">
        <f>IF(SUM(F32:I32)-MAX(F32:I32)-MIN(F32:I32)+J32+SUM(K32:L32)-M32 &lt; 0, 0, SUM(F32:I32)-MAX(F32:I32)-MIN(F32:I32)+J32+SUM(K32:L32)-M32)</f>
        <v>16.155000000000001</v>
      </c>
      <c r="P32" s="143">
        <f>SUM(O32,O33)</f>
        <v>48.38000000000001</v>
      </c>
    </row>
    <row r="33" spans="2:16" ht="14.1" customHeight="1" x14ac:dyDescent="0.3">
      <c r="B33" s="142"/>
      <c r="C33" s="210"/>
      <c r="D33" s="210"/>
      <c r="E33" s="69">
        <v>2</v>
      </c>
      <c r="F33" s="98">
        <v>6</v>
      </c>
      <c r="G33" s="98">
        <v>6.6</v>
      </c>
      <c r="H33" s="98">
        <v>6.2</v>
      </c>
      <c r="I33" s="98">
        <v>6</v>
      </c>
      <c r="J33" s="98">
        <v>9.1</v>
      </c>
      <c r="K33" s="66">
        <v>9.0250000000000004</v>
      </c>
      <c r="L33" s="98">
        <v>1.9</v>
      </c>
      <c r="M33" s="98"/>
      <c r="N33" s="98">
        <f>SUM(F33:I33)-MAX(F33:I33)-MIN(F33:I33)</f>
        <v>12.200000000000003</v>
      </c>
      <c r="O33" s="64">
        <f>IF(SUM(F33:I33)-MAX(F33:I33)-MIN(F33:I33)+J33+SUM(K33:L33)-M33 &lt; 0, 0, SUM(F33:I33)-MAX(F33:I33)-MIN(F33:I33)+J33+SUM(K33:L33)-M33)</f>
        <v>32.225000000000009</v>
      </c>
      <c r="P33" s="144">
        <f>SUM(O32,O33)</f>
        <v>48.38000000000001</v>
      </c>
    </row>
    <row r="34" spans="2:16" ht="14.1" customHeight="1" x14ac:dyDescent="0.3">
      <c r="B34" s="141" t="s">
        <v>369</v>
      </c>
      <c r="C34" s="209" t="str">
        <f>TEKMOVALCI!D47</f>
        <v>Jošt Strojan</v>
      </c>
      <c r="D34" s="209" t="str">
        <f>TEKMOVALCI!E47</f>
        <v>ŠD Matrica GYM</v>
      </c>
      <c r="E34" s="68">
        <v>1</v>
      </c>
      <c r="F34" s="97">
        <v>7</v>
      </c>
      <c r="G34" s="97">
        <v>6.5</v>
      </c>
      <c r="H34" s="97">
        <v>6.6</v>
      </c>
      <c r="I34" s="97">
        <v>7</v>
      </c>
      <c r="J34" s="97">
        <v>9</v>
      </c>
      <c r="K34" s="64">
        <v>9.27</v>
      </c>
      <c r="L34" s="97"/>
      <c r="M34" s="97"/>
      <c r="N34" s="97">
        <f>SUM(F34:I34)-MAX(F34:I34)-MIN(F34:I34)</f>
        <v>13.600000000000001</v>
      </c>
      <c r="O34" s="64">
        <f>IF(SUM(F34:I34)-MAX(F34:I34)-MIN(F34:I34)+J34+SUM(K34:L34)-M34 &lt; 0, 0, SUM(F34:I34)-MAX(F34:I34)-MIN(F34:I34)+J34+SUM(K34:L34)-M34)</f>
        <v>31.87</v>
      </c>
      <c r="P34" s="143">
        <f>SUM(O34,O35)</f>
        <v>42.730000000000004</v>
      </c>
    </row>
    <row r="35" spans="2:16" ht="14.1" customHeight="1" x14ac:dyDescent="0.3">
      <c r="B35" s="142"/>
      <c r="C35" s="210"/>
      <c r="D35" s="210"/>
      <c r="E35" s="69">
        <v>2</v>
      </c>
      <c r="F35" s="98">
        <v>2.2000000000000002</v>
      </c>
      <c r="G35" s="98">
        <v>2.1</v>
      </c>
      <c r="H35" s="98">
        <v>2.2999999999999998</v>
      </c>
      <c r="I35" s="98">
        <v>2.1</v>
      </c>
      <c r="J35" s="98">
        <v>3</v>
      </c>
      <c r="K35" s="66">
        <v>2.96</v>
      </c>
      <c r="L35" s="98">
        <v>0.6</v>
      </c>
      <c r="M35" s="98"/>
      <c r="N35" s="98">
        <f>SUM(F35:I35)-MAX(F35:I35)-MIN(F35:I35)</f>
        <v>4.3000000000000007</v>
      </c>
      <c r="O35" s="64">
        <f>IF(SUM(F35:I35)-MAX(F35:I35)-MIN(F35:I35)+J35+SUM(K35:L35)-M35 &lt; 0, 0, SUM(F35:I35)-MAX(F35:I35)-MIN(F35:I35)+J35+SUM(K35:L35)-M35)</f>
        <v>10.860000000000001</v>
      </c>
      <c r="P35" s="144">
        <f>SUM(O34,O35)</f>
        <v>42.730000000000004</v>
      </c>
    </row>
    <row r="36" spans="2:16" ht="14.1" customHeight="1" x14ac:dyDescent="0.3">
      <c r="B36" s="141" t="s">
        <v>370</v>
      </c>
      <c r="C36" s="209" t="str">
        <f>TEKMOVALCI!D42</f>
        <v>Jan Jenko</v>
      </c>
      <c r="D36" s="209" t="str">
        <f>TEKMOVALCI!E42</f>
        <v>ŠD Matrica GYM</v>
      </c>
      <c r="E36" s="68">
        <v>1</v>
      </c>
      <c r="F36" s="97">
        <v>2.2000000000000002</v>
      </c>
      <c r="G36" s="97">
        <v>2.1</v>
      </c>
      <c r="H36" s="97">
        <v>2.2999999999999998</v>
      </c>
      <c r="I36" s="97">
        <v>2.4</v>
      </c>
      <c r="J36" s="97">
        <v>3.7</v>
      </c>
      <c r="K36" s="64">
        <v>3.16</v>
      </c>
      <c r="L36" s="97"/>
      <c r="M36" s="97"/>
      <c r="N36" s="97">
        <f>SUM(F36:I36)-MAX(F36:I36)-MIN(F36:I36)</f>
        <v>4.5</v>
      </c>
      <c r="O36" s="64">
        <f>IF(SUM(F36:I36)-MAX(F36:I36)-MIN(F36:I36)+J36+SUM(K36:L36)-M36 &lt; 0, 0, SUM(F36:I36)-MAX(F36:I36)-MIN(F36:I36)+J36+SUM(K36:L36)-M36)</f>
        <v>11.36</v>
      </c>
      <c r="P36" s="143">
        <f>SUM(O36,O37)</f>
        <v>36.099999999999994</v>
      </c>
    </row>
    <row r="37" spans="2:16" ht="14.1" customHeight="1" x14ac:dyDescent="0.3">
      <c r="B37" s="142"/>
      <c r="C37" s="210"/>
      <c r="D37" s="210"/>
      <c r="E37" s="69">
        <v>2</v>
      </c>
      <c r="F37" s="98">
        <v>5</v>
      </c>
      <c r="G37" s="98">
        <v>4.4000000000000004</v>
      </c>
      <c r="H37" s="98">
        <v>4.5</v>
      </c>
      <c r="I37" s="98">
        <v>4.5999999999999996</v>
      </c>
      <c r="J37" s="98">
        <v>7.6</v>
      </c>
      <c r="K37" s="66">
        <v>6.34</v>
      </c>
      <c r="L37" s="98">
        <v>1.7</v>
      </c>
      <c r="M37" s="98"/>
      <c r="N37" s="98">
        <f>SUM(F37:I37)-MAX(F37:I37)-MIN(F37:I37)</f>
        <v>9.1</v>
      </c>
      <c r="O37" s="64">
        <f>IF(SUM(F37:I37)-MAX(F37:I37)-MIN(F37:I37)+J37+SUM(K37:L37)-M37 &lt; 0, 0, SUM(F37:I37)-MAX(F37:I37)-MIN(F37:I37)+J37+SUM(K37:L37)-M37)</f>
        <v>24.74</v>
      </c>
      <c r="P37" s="144">
        <f>SUM(O36,O37)</f>
        <v>36.099999999999994</v>
      </c>
    </row>
    <row r="38" spans="2:16" ht="14.1" customHeight="1" x14ac:dyDescent="0.3">
      <c r="B38" s="141" t="s">
        <v>371</v>
      </c>
      <c r="C38" s="209" t="str">
        <f>TEKMOVALCI!D57</f>
        <v>Matija Vilfan</v>
      </c>
      <c r="D38" s="209" t="str">
        <f>TEKMOVALCI!E57</f>
        <v>ŠK FlipCapris</v>
      </c>
      <c r="E38" s="68">
        <v>1</v>
      </c>
      <c r="F38" s="97">
        <v>0.4</v>
      </c>
      <c r="G38" s="97">
        <v>0.4</v>
      </c>
      <c r="H38" s="97">
        <v>0.4</v>
      </c>
      <c r="I38" s="97">
        <v>0.5</v>
      </c>
      <c r="J38" s="97">
        <v>0.8</v>
      </c>
      <c r="K38" s="64">
        <v>0.82</v>
      </c>
      <c r="L38" s="97"/>
      <c r="M38" s="97">
        <v>2</v>
      </c>
      <c r="N38" s="97">
        <f>SUM(F38:I38)-MAX(F38:I38)-MIN(F38:I38)</f>
        <v>0.80000000000000016</v>
      </c>
      <c r="O38" s="64">
        <f>IF(SUM(F38:I38)-MAX(F38:I38)-MIN(F38:I38)+J38+SUM(K38:L38)-M38 &lt; 0, 0, SUM(F38:I38)-MAX(F38:I38)-MIN(F38:I38)+J38+SUM(K38:L38)-M38)</f>
        <v>0.41999999999999993</v>
      </c>
      <c r="P38" s="143">
        <f>SUM(O38,O39)</f>
        <v>27.305</v>
      </c>
    </row>
    <row r="39" spans="2:16" ht="14.1" customHeight="1" x14ac:dyDescent="0.3">
      <c r="B39" s="142"/>
      <c r="C39" s="210"/>
      <c r="D39" s="210"/>
      <c r="E39" s="69">
        <v>2</v>
      </c>
      <c r="F39" s="98">
        <v>4.8</v>
      </c>
      <c r="G39" s="98">
        <v>5.3</v>
      </c>
      <c r="H39" s="98">
        <v>5.4</v>
      </c>
      <c r="I39" s="98">
        <v>5.5</v>
      </c>
      <c r="J39" s="98">
        <v>7.4</v>
      </c>
      <c r="K39" s="66">
        <v>7.085</v>
      </c>
      <c r="L39" s="98">
        <v>1.7</v>
      </c>
      <c r="M39" s="98"/>
      <c r="N39" s="98">
        <f>SUM(F39:I39)-MAX(F39:I39)-MIN(F39:I39)</f>
        <v>10.7</v>
      </c>
      <c r="O39" s="64">
        <f>IF(SUM(F39:I39)-MAX(F39:I39)-MIN(F39:I39)+J39+SUM(K39:L39)-M39 &lt; 0, 0, SUM(F39:I39)-MAX(F39:I39)-MIN(F39:I39)+J39+SUM(K39:L39)-M39)</f>
        <v>26.885000000000002</v>
      </c>
      <c r="P39" s="144">
        <f>SUM(O38,O39)</f>
        <v>27.305</v>
      </c>
    </row>
    <row r="40" spans="2:16" ht="14.1" customHeight="1" x14ac:dyDescent="0.3">
      <c r="B40" s="141" t="s">
        <v>372</v>
      </c>
      <c r="C40" s="209" t="str">
        <f>TEKMOVALCI!D43</f>
        <v>Žan Jenko</v>
      </c>
      <c r="D40" s="209" t="str">
        <f>TEKMOVALCI!E43</f>
        <v>ŠD Matrica GYM</v>
      </c>
      <c r="E40" s="68">
        <v>1</v>
      </c>
      <c r="F40" s="97">
        <v>1.2</v>
      </c>
      <c r="G40" s="97">
        <v>1.1000000000000001</v>
      </c>
      <c r="H40" s="97">
        <v>1.2</v>
      </c>
      <c r="I40" s="97">
        <v>1.2</v>
      </c>
      <c r="J40" s="97">
        <v>2</v>
      </c>
      <c r="K40" s="64">
        <v>1.885</v>
      </c>
      <c r="L40" s="97"/>
      <c r="M40" s="97"/>
      <c r="N40" s="97">
        <f>SUM(F40:I40)-MAX(F40:I40)-MIN(F40:I40)</f>
        <v>2.4</v>
      </c>
      <c r="O40" s="64">
        <f>IF(SUM(F40:I40)-MAX(F40:I40)-MIN(F40:I40)+J40+SUM(K40:L40)-M40 &lt; 0, 0, SUM(F40:I40)-MAX(F40:I40)-MIN(F40:I40)+J40+SUM(K40:L40)-M40)</f>
        <v>6.2850000000000001</v>
      </c>
      <c r="P40" s="143">
        <f>SUM(O40,O41)</f>
        <v>22.72</v>
      </c>
    </row>
    <row r="41" spans="2:16" ht="14.1" customHeight="1" x14ac:dyDescent="0.3">
      <c r="B41" s="142"/>
      <c r="C41" s="210"/>
      <c r="D41" s="210"/>
      <c r="E41" s="69">
        <v>2</v>
      </c>
      <c r="F41" s="98">
        <v>3.1</v>
      </c>
      <c r="G41" s="98">
        <v>3.3</v>
      </c>
      <c r="H41" s="98">
        <v>3.1</v>
      </c>
      <c r="I41" s="98">
        <v>3</v>
      </c>
      <c r="J41" s="98">
        <v>4.5999999999999996</v>
      </c>
      <c r="K41" s="66">
        <v>4.4349999999999996</v>
      </c>
      <c r="L41" s="98">
        <v>1.2</v>
      </c>
      <c r="M41" s="98"/>
      <c r="N41" s="98">
        <f>SUM(F41:I41)-MAX(F41:I41)-MIN(F41:I41)</f>
        <v>6.1999999999999993</v>
      </c>
      <c r="O41" s="64">
        <f>IF(SUM(F41:I41)-MAX(F41:I41)-MIN(F41:I41)+J41+SUM(K41:L41)-M41 &lt; 0, 0, SUM(F41:I41)-MAX(F41:I41)-MIN(F41:I41)+J41+SUM(K41:L41)-M41)</f>
        <v>16.434999999999999</v>
      </c>
      <c r="P41" s="144">
        <f>SUM(O40,O41)</f>
        <v>22.72</v>
      </c>
    </row>
    <row r="42" spans="2:16" ht="14.1" customHeight="1" x14ac:dyDescent="0.3">
      <c r="B42" s="141" t="s">
        <v>373</v>
      </c>
      <c r="C42" s="209" t="str">
        <f>TEKMOVALCI!D56</f>
        <v>Lucian Sevnik Siladi</v>
      </c>
      <c r="D42" s="209" t="str">
        <f>TEKMOVALCI!E56</f>
        <v>ŠK FlipCapris</v>
      </c>
      <c r="E42" s="68">
        <v>1</v>
      </c>
      <c r="F42" s="97">
        <v>0</v>
      </c>
      <c r="G42" s="97">
        <v>0</v>
      </c>
      <c r="H42" s="97">
        <v>0</v>
      </c>
      <c r="I42" s="97">
        <v>0</v>
      </c>
      <c r="J42" s="97">
        <v>0</v>
      </c>
      <c r="K42" s="64">
        <v>0</v>
      </c>
      <c r="L42" s="97"/>
      <c r="M42" s="97"/>
      <c r="N42" s="97">
        <f>SUM(F42:I42)-MAX(F42:I42)-MIN(F42:I42)</f>
        <v>0</v>
      </c>
      <c r="O42" s="64">
        <f>IF(SUM(F42:I42)-MAX(F42:I42)-MIN(F42:I42)+J42+SUM(K42:L42)-M42 &lt; 0, 0, SUM(F42:I42)-MAX(F42:I42)-MIN(F42:I42)+J42+SUM(K42:L42)-M42)</f>
        <v>0</v>
      </c>
      <c r="P42" s="143">
        <f>SUM(O42,O43)</f>
        <v>3.32</v>
      </c>
    </row>
    <row r="43" spans="2:16" ht="14.1" customHeight="1" x14ac:dyDescent="0.3">
      <c r="B43" s="142"/>
      <c r="C43" s="210"/>
      <c r="D43" s="210"/>
      <c r="E43" s="69">
        <v>2</v>
      </c>
      <c r="F43" s="98">
        <v>0.3</v>
      </c>
      <c r="G43" s="98">
        <v>0.5</v>
      </c>
      <c r="H43" s="98">
        <v>0.5</v>
      </c>
      <c r="I43" s="98">
        <v>0.5</v>
      </c>
      <c r="J43" s="98">
        <v>1</v>
      </c>
      <c r="K43" s="66">
        <v>0.72</v>
      </c>
      <c r="L43" s="98">
        <v>0.6</v>
      </c>
      <c r="M43" s="98"/>
      <c r="N43" s="98">
        <f>SUM(F43:I43)-MAX(F43:I43)-MIN(F43:I43)</f>
        <v>1</v>
      </c>
      <c r="O43" s="64">
        <f>IF(SUM(F43:I43)-MAX(F43:I43)-MIN(F43:I43)+J43+SUM(K43:L43)-M43 &lt; 0, 0, SUM(F43:I43)-MAX(F43:I43)-MIN(F43:I43)+J43+SUM(K43:L43)-M43)</f>
        <v>3.32</v>
      </c>
      <c r="P43" s="144">
        <f>SUM(O42,O43)</f>
        <v>3.32</v>
      </c>
    </row>
    <row r="44" spans="2:16" ht="14.1" customHeight="1" x14ac:dyDescent="0.3">
      <c r="B44" s="141" t="s">
        <v>374</v>
      </c>
      <c r="C44" s="209" t="s">
        <v>392</v>
      </c>
      <c r="D44" s="209" t="s">
        <v>121</v>
      </c>
      <c r="E44" s="68">
        <v>1</v>
      </c>
      <c r="F44" s="97">
        <v>1</v>
      </c>
      <c r="G44" s="97">
        <v>1</v>
      </c>
      <c r="H44" s="97">
        <v>1</v>
      </c>
      <c r="I44" s="97">
        <v>1.1000000000000001</v>
      </c>
      <c r="J44" s="97">
        <v>2</v>
      </c>
      <c r="K44" s="64">
        <v>1.675</v>
      </c>
      <c r="L44" s="97"/>
      <c r="M44" s="97">
        <v>8</v>
      </c>
      <c r="N44" s="97">
        <f>SUM(F44:I44)-MAX(F44:I44)-MIN(F44:I44)</f>
        <v>1.9999999999999996</v>
      </c>
      <c r="O44" s="64">
        <f>IF(SUM(F44:I44)-MAX(F44:I44)-MIN(F44:I44)+J44+SUM(K44:L44)-M44 &lt; 0, 0, SUM(F44:I44)-MAX(F44:I44)-MIN(F44:I44)+J44+SUM(K44:L44)-M44)</f>
        <v>0</v>
      </c>
      <c r="P44" s="143">
        <f>SUM(O44,O45)</f>
        <v>0</v>
      </c>
    </row>
    <row r="45" spans="2:16" ht="14.1" customHeight="1" x14ac:dyDescent="0.3">
      <c r="B45" s="142"/>
      <c r="C45" s="210"/>
      <c r="D45" s="210"/>
      <c r="E45" s="69">
        <v>2</v>
      </c>
      <c r="F45" s="98">
        <v>0</v>
      </c>
      <c r="G45" s="98">
        <v>0</v>
      </c>
      <c r="H45" s="98">
        <v>0</v>
      </c>
      <c r="I45" s="98">
        <v>0</v>
      </c>
      <c r="J45" s="98">
        <v>0</v>
      </c>
      <c r="K45" s="66">
        <v>0</v>
      </c>
      <c r="L45" s="98"/>
      <c r="M45" s="98"/>
      <c r="N45" s="98">
        <f>SUM(F45:I45)-MAX(F45:I45)-MIN(F45:I45)</f>
        <v>0</v>
      </c>
      <c r="O45" s="64">
        <f>IF(SUM(F45:I45)-MAX(F45:I45)-MIN(F45:I45)+J45+SUM(K45:L45)-M45 &lt; 0, 0, SUM(F45:I45)-MAX(F45:I45)-MIN(F45:I45)+J45+SUM(K45:L45)-M45)</f>
        <v>0</v>
      </c>
      <c r="P45" s="144">
        <f>SUM(O44,O45)</f>
        <v>0</v>
      </c>
    </row>
    <row r="46" spans="2:16" x14ac:dyDescent="0.3"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</row>
    <row r="47" spans="2:16" x14ac:dyDescent="0.3"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</row>
    <row r="48" spans="2:16" x14ac:dyDescent="0.3"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</row>
    <row r="49" spans="2:16" x14ac:dyDescent="0.3"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</row>
    <row r="50" spans="2:16" x14ac:dyDescent="0.3"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</row>
    <row r="51" spans="2:16" x14ac:dyDescent="0.3">
      <c r="B51" s="123" t="s">
        <v>307</v>
      </c>
      <c r="C51" s="124"/>
      <c r="D51" s="125"/>
      <c r="E51" s="147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</row>
    <row r="52" spans="2:16" x14ac:dyDescent="0.3">
      <c r="B52" s="126"/>
      <c r="C52" s="127"/>
      <c r="D52" s="128"/>
      <c r="E52" s="126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</row>
    <row r="53" spans="2:16" ht="18" customHeight="1" x14ac:dyDescent="0.3">
      <c r="B53" s="58"/>
      <c r="C53" s="59" t="s">
        <v>324</v>
      </c>
      <c r="D53" s="59" t="s">
        <v>2</v>
      </c>
      <c r="E53" s="53" t="s">
        <v>321</v>
      </c>
      <c r="F53" s="53" t="s">
        <v>18</v>
      </c>
      <c r="G53" s="53" t="s">
        <v>19</v>
      </c>
      <c r="H53" s="53" t="s">
        <v>23</v>
      </c>
      <c r="I53" s="53" t="s">
        <v>24</v>
      </c>
      <c r="J53" s="53" t="s">
        <v>322</v>
      </c>
      <c r="K53" s="53" t="s">
        <v>20</v>
      </c>
      <c r="L53" s="53" t="s">
        <v>22</v>
      </c>
      <c r="M53" s="53" t="s">
        <v>21</v>
      </c>
      <c r="N53" s="53" t="s">
        <v>323</v>
      </c>
      <c r="O53" s="53" t="s">
        <v>9</v>
      </c>
      <c r="P53" s="58" t="s">
        <v>169</v>
      </c>
    </row>
    <row r="54" spans="2:16" ht="14.1" customHeight="1" x14ac:dyDescent="0.3">
      <c r="B54" s="141" t="s">
        <v>313</v>
      </c>
      <c r="C54" s="209" t="str">
        <f>TEKMOVALCI!D85</f>
        <v>Luna Tomsič</v>
      </c>
      <c r="D54" s="209" t="str">
        <f>TEKMOVALCI!E85</f>
        <v>ŠK FlipCapris</v>
      </c>
      <c r="E54" s="68">
        <v>1</v>
      </c>
      <c r="F54" s="97">
        <v>8.1</v>
      </c>
      <c r="G54" s="97">
        <v>7.9</v>
      </c>
      <c r="H54" s="97">
        <v>7.8</v>
      </c>
      <c r="I54" s="97">
        <v>7.8</v>
      </c>
      <c r="J54" s="97">
        <v>9.8000000000000007</v>
      </c>
      <c r="K54" s="64">
        <v>10.67</v>
      </c>
      <c r="L54" s="97"/>
      <c r="M54" s="97"/>
      <c r="N54" s="97">
        <f>SUM(F54:I54)-MAX(F54:I54)-MIN(F54:I54)</f>
        <v>15.7</v>
      </c>
      <c r="O54" s="64">
        <f>IF(SUM(F54:I54)-MAX(F54:I54)-MIN(F54:I54)+J54+SUM(K54:L54)-M54 &lt; 0, 0, SUM(F54:I54)-MAX(F54:I54)-MIN(F54:I54)+J54+SUM(K54:L54)-M54)</f>
        <v>36.17</v>
      </c>
      <c r="P54" s="143">
        <f>SUM(O54,O55)</f>
        <v>73.22</v>
      </c>
    </row>
    <row r="55" spans="2:16" ht="14.1" customHeight="1" x14ac:dyDescent="0.3">
      <c r="B55" s="142"/>
      <c r="C55" s="210"/>
      <c r="D55" s="210"/>
      <c r="E55" s="69">
        <v>2</v>
      </c>
      <c r="F55" s="98">
        <v>6.9</v>
      </c>
      <c r="G55" s="98">
        <v>6.6</v>
      </c>
      <c r="H55" s="98">
        <v>7.7</v>
      </c>
      <c r="I55" s="98">
        <v>7.4</v>
      </c>
      <c r="J55" s="98">
        <v>9.9</v>
      </c>
      <c r="K55" s="66">
        <v>10.25</v>
      </c>
      <c r="L55" s="98">
        <v>2.6</v>
      </c>
      <c r="M55" s="98"/>
      <c r="N55" s="98">
        <f>SUM(F55:I55)-MAX(F55:I55)-MIN(F55:I55)</f>
        <v>14.300000000000002</v>
      </c>
      <c r="O55" s="64">
        <f>IF(SUM(F55:I55)-MAX(F55:I55)-MIN(F55:I55)+J55+SUM(K55:L55)-M55 &lt; 0, 0, SUM(F55:I55)-MAX(F55:I55)-MIN(F55:I55)+J55+SUM(K55:L55)-M55)</f>
        <v>37.050000000000004</v>
      </c>
      <c r="P55" s="144">
        <f>SUM(O54,O55)</f>
        <v>73.22</v>
      </c>
    </row>
    <row r="56" spans="2:16" ht="14.1" customHeight="1" x14ac:dyDescent="0.3">
      <c r="B56" s="141" t="s">
        <v>335</v>
      </c>
      <c r="C56" s="209" t="str">
        <f>TEKMOVALCI!D66</f>
        <v>Mija Škraban</v>
      </c>
      <c r="D56" s="209" t="str">
        <f>TEKMOVALCI!E66</f>
        <v>DŠR Murska Sobota</v>
      </c>
      <c r="E56" s="68">
        <v>1</v>
      </c>
      <c r="F56" s="97">
        <v>6.4</v>
      </c>
      <c r="G56" s="97">
        <v>7.3</v>
      </c>
      <c r="H56" s="97">
        <v>7.3</v>
      </c>
      <c r="I56" s="97">
        <v>6.9</v>
      </c>
      <c r="J56" s="97">
        <v>9.6</v>
      </c>
      <c r="K56" s="64">
        <v>9.43</v>
      </c>
      <c r="L56" s="97"/>
      <c r="M56" s="97"/>
      <c r="N56" s="97">
        <f>SUM(F56:I56)-MAX(F56:I56)-MIN(F56:I56)</f>
        <v>14.199999999999998</v>
      </c>
      <c r="O56" s="64">
        <f>IF(SUM(F56:I56)-MAX(F56:I56)-MIN(F56:I56)+J56+SUM(K56:L56)-M56 &lt; 0, 0, SUM(F56:I56)-MAX(F56:I56)-MIN(F56:I56)+J56+SUM(K56:L56)-M56)</f>
        <v>33.229999999999997</v>
      </c>
      <c r="P56" s="143">
        <f>SUM(O56,O57)</f>
        <v>69.14500000000001</v>
      </c>
    </row>
    <row r="57" spans="2:16" ht="14.1" customHeight="1" x14ac:dyDescent="0.3">
      <c r="B57" s="142"/>
      <c r="C57" s="210"/>
      <c r="D57" s="210"/>
      <c r="E57" s="69">
        <v>2</v>
      </c>
      <c r="F57" s="98">
        <v>7.2</v>
      </c>
      <c r="G57" s="98">
        <v>7.4</v>
      </c>
      <c r="H57" s="98">
        <v>7.3</v>
      </c>
      <c r="I57" s="98">
        <v>7.2</v>
      </c>
      <c r="J57" s="98">
        <v>9.8000000000000007</v>
      </c>
      <c r="K57" s="66">
        <v>9.5150000000000006</v>
      </c>
      <c r="L57" s="98">
        <v>2.1</v>
      </c>
      <c r="M57" s="98"/>
      <c r="N57" s="98">
        <f>SUM(F57:I57)-MAX(F57:I57)-MIN(F57:I57)</f>
        <v>14.500000000000004</v>
      </c>
      <c r="O57" s="64">
        <f>IF(SUM(F57:I57)-MAX(F57:I57)-MIN(F57:I57)+J57+SUM(K57:L57)-M57 &lt; 0, 0, SUM(F57:I57)-MAX(F57:I57)-MIN(F57:I57)+J57+SUM(K57:L57)-M57)</f>
        <v>35.915000000000006</v>
      </c>
      <c r="P57" s="144">
        <f>SUM(O56,O57)</f>
        <v>69.14500000000001</v>
      </c>
    </row>
    <row r="58" spans="2:16" ht="14.1" customHeight="1" x14ac:dyDescent="0.3">
      <c r="B58" s="141" t="s">
        <v>336</v>
      </c>
      <c r="C58" s="209" t="str">
        <f>TEKMOVALCI!D80</f>
        <v>Lana Saksida</v>
      </c>
      <c r="D58" s="209" t="str">
        <f>TEKMOVALCI!E80</f>
        <v>ŠD Partizan Renče</v>
      </c>
      <c r="E58" s="63">
        <v>1</v>
      </c>
      <c r="F58" s="97">
        <v>6.7</v>
      </c>
      <c r="G58" s="97">
        <v>7.1</v>
      </c>
      <c r="H58" s="97">
        <v>6.8</v>
      </c>
      <c r="I58" s="97">
        <v>6.9</v>
      </c>
      <c r="J58" s="97">
        <v>9.1999999999999993</v>
      </c>
      <c r="K58" s="64">
        <v>9.0549999999999997</v>
      </c>
      <c r="L58" s="97"/>
      <c r="M58" s="97"/>
      <c r="N58" s="97">
        <f>SUM(F58:I58)-MAX(F58:I58)-MIN(F58:I58)</f>
        <v>13.7</v>
      </c>
      <c r="O58" s="64">
        <f>IF(SUM(F58:I58)-MAX(F58:I58)-MIN(F58:I58)+J58+SUM(K58:L58)-M58 &lt; 0, 0, SUM(F58:I58)-MAX(F58:I58)-MIN(F58:I58)+J58+SUM(K58:L58)-M58)</f>
        <v>31.954999999999998</v>
      </c>
      <c r="P58" s="143">
        <f>SUM(O58,O59)</f>
        <v>65.8</v>
      </c>
    </row>
    <row r="59" spans="2:16" ht="14.1" customHeight="1" x14ac:dyDescent="0.3">
      <c r="B59" s="142"/>
      <c r="C59" s="210"/>
      <c r="D59" s="210"/>
      <c r="E59" s="65">
        <v>2</v>
      </c>
      <c r="F59" s="98">
        <v>6.5</v>
      </c>
      <c r="G59" s="98">
        <v>7.3</v>
      </c>
      <c r="H59" s="98">
        <v>7</v>
      </c>
      <c r="I59" s="98">
        <v>7</v>
      </c>
      <c r="J59" s="98">
        <v>9.1</v>
      </c>
      <c r="K59" s="66">
        <v>8.9450000000000003</v>
      </c>
      <c r="L59" s="98">
        <v>1.8</v>
      </c>
      <c r="M59" s="98"/>
      <c r="N59" s="98">
        <f>SUM(F59:I59)-MAX(F59:I59)-MIN(F59:I59)</f>
        <v>14</v>
      </c>
      <c r="O59" s="64">
        <f>IF(SUM(F59:I59)-MAX(F59:I59)-MIN(F59:I59)+J59+SUM(K59:L59)-M59 &lt; 0, 0, SUM(F59:I59)-MAX(F59:I59)-MIN(F59:I59)+J59+SUM(K59:L59)-M59)</f>
        <v>33.844999999999999</v>
      </c>
      <c r="P59" s="144">
        <f>SUM(O58,O59)</f>
        <v>65.8</v>
      </c>
    </row>
    <row r="60" spans="2:16" ht="14.1" customHeight="1" x14ac:dyDescent="0.3">
      <c r="B60" s="141" t="s">
        <v>337</v>
      </c>
      <c r="C60" s="209" t="str">
        <f>TEKMOVALCI!D62</f>
        <v>Nuša Hari</v>
      </c>
      <c r="D60" s="209" t="str">
        <f>TEKMOVALCI!E62</f>
        <v>DŠR Murska Sobota</v>
      </c>
      <c r="E60" s="68">
        <v>1</v>
      </c>
      <c r="F60" s="97">
        <v>6.3</v>
      </c>
      <c r="G60" s="97">
        <v>7.3</v>
      </c>
      <c r="H60" s="97">
        <v>7.1</v>
      </c>
      <c r="I60" s="97">
        <v>7.1</v>
      </c>
      <c r="J60" s="97">
        <v>8.6</v>
      </c>
      <c r="K60" s="64">
        <v>9.56</v>
      </c>
      <c r="L60" s="97"/>
      <c r="M60" s="97"/>
      <c r="N60" s="97">
        <f>SUM(F60:I60)-MAX(F60:I60)-MIN(F60:I60)</f>
        <v>14.199999999999996</v>
      </c>
      <c r="O60" s="64">
        <f>IF(SUM(F60:I60)-MAX(F60:I60)-MIN(F60:I60)+J60+SUM(K60:L60)-M60 &lt; 0, 0, SUM(F60:I60)-MAX(F60:I60)-MIN(F60:I60)+J60+SUM(K60:L60)-M60)</f>
        <v>32.36</v>
      </c>
      <c r="P60" s="143">
        <f>SUM(O60,O61)</f>
        <v>65.625</v>
      </c>
    </row>
    <row r="61" spans="2:16" ht="14.1" customHeight="1" x14ac:dyDescent="0.3">
      <c r="B61" s="142"/>
      <c r="C61" s="210"/>
      <c r="D61" s="210"/>
      <c r="E61" s="69">
        <v>2</v>
      </c>
      <c r="F61" s="98">
        <v>6.8</v>
      </c>
      <c r="G61" s="98">
        <v>6.8</v>
      </c>
      <c r="H61" s="98">
        <v>6.9</v>
      </c>
      <c r="I61" s="98">
        <v>7</v>
      </c>
      <c r="J61" s="98">
        <v>8.5</v>
      </c>
      <c r="K61" s="66">
        <v>9.5649999999999995</v>
      </c>
      <c r="L61" s="98">
        <v>1.5</v>
      </c>
      <c r="M61" s="98"/>
      <c r="N61" s="98">
        <f>SUM(F61:I61)-MAX(F61:I61)-MIN(F61:I61)</f>
        <v>13.7</v>
      </c>
      <c r="O61" s="64">
        <f>IF(SUM(F61:I61)-MAX(F61:I61)-MIN(F61:I61)+J61+SUM(K61:L61)-M61 &lt; 0, 0, SUM(F61:I61)-MAX(F61:I61)-MIN(F61:I61)+J61+SUM(K61:L61)-M61)</f>
        <v>33.265000000000001</v>
      </c>
      <c r="P61" s="144">
        <f>SUM(O60,O61)</f>
        <v>65.625</v>
      </c>
    </row>
    <row r="62" spans="2:16" ht="14.1" customHeight="1" x14ac:dyDescent="0.3">
      <c r="B62" s="141" t="s">
        <v>339</v>
      </c>
      <c r="C62" s="209" t="str">
        <f>TEKMOVALCI!D83</f>
        <v>Yenny Nemec Almonte</v>
      </c>
      <c r="D62" s="209" t="str">
        <f>TEKMOVALCI!E83</f>
        <v>ŠK FlipCapris</v>
      </c>
      <c r="E62" s="68">
        <v>1</v>
      </c>
      <c r="F62" s="97">
        <v>7</v>
      </c>
      <c r="G62" s="97">
        <v>7.1</v>
      </c>
      <c r="H62" s="97">
        <v>6.8</v>
      </c>
      <c r="I62" s="97">
        <v>7</v>
      </c>
      <c r="J62" s="97">
        <v>9.5</v>
      </c>
      <c r="K62" s="64">
        <v>8.0749999999999993</v>
      </c>
      <c r="L62" s="97"/>
      <c r="M62" s="97"/>
      <c r="N62" s="97">
        <f>SUM(F62:I62)-MAX(F62:I62)-MIN(F62:I62)</f>
        <v>13.999999999999996</v>
      </c>
      <c r="O62" s="64">
        <f>IF(SUM(F62:I62)-MAX(F62:I62)-MIN(F62:I62)+J62+SUM(K62:L62)-M62 &lt; 0, 0, SUM(F62:I62)-MAX(F62:I62)-MIN(F62:I62)+J62+SUM(K62:L62)-M62)</f>
        <v>31.574999999999996</v>
      </c>
      <c r="P62" s="143">
        <f>SUM(O62,O63)</f>
        <v>65.534999999999997</v>
      </c>
    </row>
    <row r="63" spans="2:16" ht="14.1" customHeight="1" x14ac:dyDescent="0.3">
      <c r="B63" s="142"/>
      <c r="C63" s="210"/>
      <c r="D63" s="210"/>
      <c r="E63" s="69">
        <v>2</v>
      </c>
      <c r="F63" s="98">
        <v>6.4</v>
      </c>
      <c r="G63" s="98">
        <v>6.8</v>
      </c>
      <c r="H63" s="98">
        <v>7</v>
      </c>
      <c r="I63" s="98">
        <v>7</v>
      </c>
      <c r="J63" s="98">
        <v>9.6999999999999993</v>
      </c>
      <c r="K63" s="66">
        <v>8.36</v>
      </c>
      <c r="L63" s="98">
        <v>2.1</v>
      </c>
      <c r="M63" s="98"/>
      <c r="N63" s="98">
        <f>SUM(F63:I63)-MAX(F63:I63)-MIN(F63:I63)</f>
        <v>13.799999999999999</v>
      </c>
      <c r="O63" s="64">
        <f>IF(SUM(F63:I63)-MAX(F63:I63)-MIN(F63:I63)+J63+SUM(K63:L63)-M63 &lt; 0, 0, SUM(F63:I63)-MAX(F63:I63)-MIN(F63:I63)+J63+SUM(K63:L63)-M63)</f>
        <v>33.96</v>
      </c>
      <c r="P63" s="144">
        <f>SUM(O62,O63)</f>
        <v>65.534999999999997</v>
      </c>
    </row>
    <row r="64" spans="2:16" ht="14.1" customHeight="1" x14ac:dyDescent="0.3">
      <c r="B64" s="141" t="s">
        <v>340</v>
      </c>
      <c r="C64" s="209" t="str">
        <f>TEKMOVALCI!D79</f>
        <v>Veda Panič</v>
      </c>
      <c r="D64" s="209" t="str">
        <f>TEKMOVALCI!E79</f>
        <v>ŠD Partizan Renče</v>
      </c>
      <c r="E64" s="68">
        <v>1</v>
      </c>
      <c r="F64" s="97">
        <v>5.4</v>
      </c>
      <c r="G64" s="97">
        <v>5.8</v>
      </c>
      <c r="H64" s="97">
        <v>5.9</v>
      </c>
      <c r="I64" s="97">
        <v>5.6</v>
      </c>
      <c r="J64" s="97">
        <v>7.8</v>
      </c>
      <c r="K64" s="64">
        <v>7.9749999999999996</v>
      </c>
      <c r="L64" s="97"/>
      <c r="M64" s="97"/>
      <c r="N64" s="97">
        <f>SUM(F64:I64)-MAX(F64:I64)-MIN(F64:I64)</f>
        <v>11.400000000000004</v>
      </c>
      <c r="O64" s="64">
        <f>IF(SUM(F64:I64)-MAX(F64:I64)-MIN(F64:I64)+J64+SUM(K64:L64)-M64 &lt; 0, 0, SUM(F64:I64)-MAX(F64:I64)-MIN(F64:I64)+J64+SUM(K64:L64)-M64)</f>
        <v>27.175000000000004</v>
      </c>
      <c r="P64" s="143">
        <f>SUM(O64,O65)</f>
        <v>64.075000000000017</v>
      </c>
    </row>
    <row r="65" spans="2:16" ht="14.1" customHeight="1" x14ac:dyDescent="0.3">
      <c r="B65" s="142"/>
      <c r="C65" s="210"/>
      <c r="D65" s="210"/>
      <c r="E65" s="69">
        <v>2</v>
      </c>
      <c r="F65" s="98">
        <v>7.2</v>
      </c>
      <c r="G65" s="98">
        <v>7.4</v>
      </c>
      <c r="H65" s="98">
        <v>7.5</v>
      </c>
      <c r="I65" s="98">
        <v>7</v>
      </c>
      <c r="J65" s="98">
        <v>9.8000000000000007</v>
      </c>
      <c r="K65" s="66">
        <v>9.8000000000000007</v>
      </c>
      <c r="L65" s="98">
        <v>2.7</v>
      </c>
      <c r="M65" s="98"/>
      <c r="N65" s="98">
        <f>SUM(F65:I65)-MAX(F65:I65)-MIN(F65:I65)</f>
        <v>14.600000000000001</v>
      </c>
      <c r="O65" s="64">
        <f>IF(SUM(F65:I65)-MAX(F65:I65)-MIN(F65:I65)+J65+SUM(K65:L65)-M65 &lt; 0, 0, SUM(F65:I65)-MAX(F65:I65)-MIN(F65:I65)+J65+SUM(K65:L65)-M65)</f>
        <v>36.900000000000006</v>
      </c>
      <c r="P65" s="144">
        <f>SUM(O64,O65)</f>
        <v>64.075000000000017</v>
      </c>
    </row>
    <row r="66" spans="2:16" ht="14.1" customHeight="1" x14ac:dyDescent="0.3">
      <c r="B66" s="141" t="s">
        <v>341</v>
      </c>
      <c r="C66" s="209" t="str">
        <f>TEKMOVALCI!D65</f>
        <v>Ariel Šadl</v>
      </c>
      <c r="D66" s="209" t="str">
        <f>TEKMOVALCI!E65</f>
        <v>DŠR Murska Sobota</v>
      </c>
      <c r="E66" s="68">
        <v>1</v>
      </c>
      <c r="F66" s="97">
        <v>5.8</v>
      </c>
      <c r="G66" s="97">
        <v>6.1</v>
      </c>
      <c r="H66" s="97">
        <v>6.6</v>
      </c>
      <c r="I66" s="97">
        <v>6</v>
      </c>
      <c r="J66" s="97">
        <v>9.9</v>
      </c>
      <c r="K66" s="64">
        <v>8.77</v>
      </c>
      <c r="L66" s="97"/>
      <c r="M66" s="97"/>
      <c r="N66" s="97">
        <f>SUM(F66:I66)-MAX(F66:I66)-MIN(F66:I66)</f>
        <v>12.099999999999998</v>
      </c>
      <c r="O66" s="64">
        <f>IF(SUM(F66:I66)-MAX(F66:I66)-MIN(F66:I66)+J66+SUM(K66:L66)-M66 &lt; 0, 0, SUM(F66:I66)-MAX(F66:I66)-MIN(F66:I66)+J66+SUM(K66:L66)-M66)</f>
        <v>30.77</v>
      </c>
      <c r="P66" s="143">
        <f>SUM(O66,O67)</f>
        <v>63.935000000000002</v>
      </c>
    </row>
    <row r="67" spans="2:16" ht="14.1" customHeight="1" x14ac:dyDescent="0.3">
      <c r="B67" s="142"/>
      <c r="C67" s="210"/>
      <c r="D67" s="210"/>
      <c r="E67" s="69">
        <v>2</v>
      </c>
      <c r="F67" s="98">
        <v>6.2</v>
      </c>
      <c r="G67" s="98">
        <v>6.3</v>
      </c>
      <c r="H67" s="98">
        <v>6.6</v>
      </c>
      <c r="I67" s="98">
        <v>6.4</v>
      </c>
      <c r="J67" s="98">
        <v>9.6</v>
      </c>
      <c r="K67" s="66">
        <v>8.7650000000000006</v>
      </c>
      <c r="L67" s="98">
        <v>2.1</v>
      </c>
      <c r="M67" s="98"/>
      <c r="N67" s="98">
        <f>SUM(F67:I67)-MAX(F67:I67)-MIN(F67:I67)</f>
        <v>12.7</v>
      </c>
      <c r="O67" s="64">
        <f>IF(SUM(F67:I67)-MAX(F67:I67)-MIN(F67:I67)+J67+SUM(K67:L67)-M67 &lt; 0, 0, SUM(F67:I67)-MAX(F67:I67)-MIN(F67:I67)+J67+SUM(K67:L67)-M67)</f>
        <v>33.164999999999999</v>
      </c>
      <c r="P67" s="144">
        <f>SUM(O66,O67)</f>
        <v>63.935000000000002</v>
      </c>
    </row>
    <row r="68" spans="2:16" ht="14.1" customHeight="1" x14ac:dyDescent="0.3">
      <c r="B68" s="141" t="s">
        <v>344</v>
      </c>
      <c r="C68" s="209" t="str">
        <f>TEKMOVALCI!D63</f>
        <v>Ana Horvat</v>
      </c>
      <c r="D68" s="209" t="str">
        <f>TEKMOVALCI!E63</f>
        <v>DŠR Murska Sobota</v>
      </c>
      <c r="E68" s="68">
        <v>1</v>
      </c>
      <c r="F68" s="97">
        <v>7.2</v>
      </c>
      <c r="G68" s="97">
        <v>6.9</v>
      </c>
      <c r="H68" s="97">
        <v>7</v>
      </c>
      <c r="I68" s="97">
        <v>6.8</v>
      </c>
      <c r="J68" s="97">
        <v>9.8000000000000007</v>
      </c>
      <c r="K68" s="64">
        <v>7.7649999999999997</v>
      </c>
      <c r="L68" s="97"/>
      <c r="M68" s="97">
        <v>2</v>
      </c>
      <c r="N68" s="97">
        <f>SUM(F68:I68)-MAX(F68:I68)-MIN(F68:I68)</f>
        <v>13.900000000000002</v>
      </c>
      <c r="O68" s="64">
        <f>IF(SUM(F68:I68)-MAX(F68:I68)-MIN(F68:I68)+J68+SUM(K68:L68)-M68 &lt; 0, 0, SUM(F68:I68)-MAX(F68:I68)-MIN(F68:I68)+J68+SUM(K68:L68)-M68)</f>
        <v>29.465000000000003</v>
      </c>
      <c r="P68" s="143">
        <f>SUM(O68,O69)</f>
        <v>62.965000000000003</v>
      </c>
    </row>
    <row r="69" spans="2:16" ht="14.1" customHeight="1" x14ac:dyDescent="0.3">
      <c r="B69" s="142"/>
      <c r="C69" s="210"/>
      <c r="D69" s="210"/>
      <c r="E69" s="69">
        <v>2</v>
      </c>
      <c r="F69" s="98">
        <v>6.5</v>
      </c>
      <c r="G69" s="98">
        <v>7.1</v>
      </c>
      <c r="H69" s="98">
        <v>7.2</v>
      </c>
      <c r="I69" s="98">
        <v>7</v>
      </c>
      <c r="J69" s="98">
        <v>9.8000000000000007</v>
      </c>
      <c r="K69" s="66">
        <v>7.9</v>
      </c>
      <c r="L69" s="98">
        <v>1.7</v>
      </c>
      <c r="M69" s="98"/>
      <c r="N69" s="98">
        <f>SUM(F69:I69)-MAX(F69:I69)-MIN(F69:I69)</f>
        <v>14.100000000000001</v>
      </c>
      <c r="O69" s="64">
        <f>IF(SUM(F69:I69)-MAX(F69:I69)-MIN(F69:I69)+J69+SUM(K69:L69)-M69 &lt; 0, 0, SUM(F69:I69)-MAX(F69:I69)-MIN(F69:I69)+J69+SUM(K69:L69)-M69)</f>
        <v>33.5</v>
      </c>
      <c r="P69" s="144">
        <f>SUM(O68,O69)</f>
        <v>62.965000000000003</v>
      </c>
    </row>
    <row r="70" spans="2:16" ht="14.1" customHeight="1" x14ac:dyDescent="0.3">
      <c r="B70" s="141" t="s">
        <v>363</v>
      </c>
      <c r="C70" s="209" t="str">
        <f>TEKMOVALCI!D86</f>
        <v>Zoja Uršič</v>
      </c>
      <c r="D70" s="209" t="str">
        <f>TEKMOVALCI!E86</f>
        <v>ŠK FlipCapris</v>
      </c>
      <c r="E70" s="68">
        <v>1</v>
      </c>
      <c r="F70" s="97">
        <v>6.2</v>
      </c>
      <c r="G70" s="97">
        <v>6.3</v>
      </c>
      <c r="H70" s="97">
        <v>6.2</v>
      </c>
      <c r="I70" s="97">
        <v>6.4</v>
      </c>
      <c r="J70" s="97">
        <v>9.3000000000000007</v>
      </c>
      <c r="K70" s="64">
        <v>8.6999999999999993</v>
      </c>
      <c r="L70" s="97"/>
      <c r="M70" s="97">
        <v>2</v>
      </c>
      <c r="N70" s="97">
        <f>SUM(F70:I70)-MAX(F70:I70)-MIN(F70:I70)</f>
        <v>12.500000000000004</v>
      </c>
      <c r="O70" s="64">
        <f>IF(SUM(F70:I70)-MAX(F70:I70)-MIN(F70:I70)+J70+SUM(K70:L70)-M70 &lt; 0, 0, SUM(F70:I70)-MAX(F70:I70)-MIN(F70:I70)+J70+SUM(K70:L70)-M70)</f>
        <v>28.500000000000004</v>
      </c>
      <c r="P70" s="143">
        <f>SUM(O70,O71)</f>
        <v>61.224999999999994</v>
      </c>
    </row>
    <row r="71" spans="2:16" ht="14.1" customHeight="1" x14ac:dyDescent="0.3">
      <c r="B71" s="142"/>
      <c r="C71" s="210"/>
      <c r="D71" s="210"/>
      <c r="E71" s="69">
        <v>2</v>
      </c>
      <c r="F71" s="98">
        <v>6.1</v>
      </c>
      <c r="G71" s="98">
        <v>6.2</v>
      </c>
      <c r="H71" s="98">
        <v>6.2</v>
      </c>
      <c r="I71" s="98">
        <v>6.3</v>
      </c>
      <c r="J71" s="98">
        <v>9.5</v>
      </c>
      <c r="K71" s="66">
        <v>8.7249999999999996</v>
      </c>
      <c r="L71" s="98">
        <v>2.1</v>
      </c>
      <c r="M71" s="98"/>
      <c r="N71" s="98">
        <f>SUM(F71:I71)-MAX(F71:I71)-MIN(F71:I71)</f>
        <v>12.4</v>
      </c>
      <c r="O71" s="64">
        <f>IF(SUM(F71:I71)-MAX(F71:I71)-MIN(F71:I71)+J71+SUM(K71:L71)-M71 &lt; 0, 0, SUM(F71:I71)-MAX(F71:I71)-MIN(F71:I71)+J71+SUM(K71:L71)-M71)</f>
        <v>32.724999999999994</v>
      </c>
      <c r="P71" s="144">
        <f>SUM(O70,O71)</f>
        <v>61.224999999999994</v>
      </c>
    </row>
    <row r="72" spans="2:16" ht="14.1" customHeight="1" x14ac:dyDescent="0.3">
      <c r="B72" s="141" t="s">
        <v>364</v>
      </c>
      <c r="C72" s="209" t="str">
        <f>TEKMOVALCI!D67</f>
        <v>Zarja Mate Šterbenc</v>
      </c>
      <c r="D72" s="209" t="str">
        <f>TEKMOVALCI!E67</f>
        <v>DŠR Murska Sobota</v>
      </c>
      <c r="E72" s="68">
        <v>1</v>
      </c>
      <c r="F72" s="97">
        <v>7.1</v>
      </c>
      <c r="G72" s="97">
        <v>7</v>
      </c>
      <c r="H72" s="97">
        <v>6.8</v>
      </c>
      <c r="I72" s="97">
        <v>6.9</v>
      </c>
      <c r="J72" s="97">
        <v>9.3000000000000007</v>
      </c>
      <c r="K72" s="64">
        <v>7.92</v>
      </c>
      <c r="L72" s="97"/>
      <c r="M72" s="97">
        <v>4</v>
      </c>
      <c r="N72" s="97">
        <f>SUM(F72:I72)-MAX(F72:I72)-MIN(F72:I72)</f>
        <v>13.899999999999995</v>
      </c>
      <c r="O72" s="64">
        <f>IF(SUM(F72:I72)-MAX(F72:I72)-MIN(F72:I72)+J72+SUM(K72:L72)-M72 &lt; 0, 0, SUM(F72:I72)-MAX(F72:I72)-MIN(F72:I72)+J72+SUM(K72:L72)-M72)</f>
        <v>27.119999999999997</v>
      </c>
      <c r="P72" s="143">
        <f>SUM(O72,O73)</f>
        <v>59.79999999999999</v>
      </c>
    </row>
    <row r="73" spans="2:16" ht="14.1" customHeight="1" x14ac:dyDescent="0.3">
      <c r="B73" s="142"/>
      <c r="C73" s="210"/>
      <c r="D73" s="210"/>
      <c r="E73" s="69">
        <v>2</v>
      </c>
      <c r="F73" s="98">
        <v>6.6</v>
      </c>
      <c r="G73" s="98">
        <v>6.8</v>
      </c>
      <c r="H73" s="98">
        <v>7.3</v>
      </c>
      <c r="I73" s="98">
        <v>7</v>
      </c>
      <c r="J73" s="98">
        <v>9.5</v>
      </c>
      <c r="K73" s="66">
        <v>7.68</v>
      </c>
      <c r="L73" s="98">
        <v>1.7</v>
      </c>
      <c r="M73" s="98"/>
      <c r="N73" s="98">
        <f>SUM(F73:I73)-MAX(F73:I73)-MIN(F73:I73)</f>
        <v>13.799999999999999</v>
      </c>
      <c r="O73" s="64">
        <f>IF(SUM(F73:I73)-MAX(F73:I73)-MIN(F73:I73)+J73+SUM(K73:L73)-M73 &lt; 0, 0, SUM(F73:I73)-MAX(F73:I73)-MIN(F73:I73)+J73+SUM(K73:L73)-M73)</f>
        <v>32.679999999999993</v>
      </c>
      <c r="P73" s="144">
        <f>SUM(O72,O73)</f>
        <v>59.79999999999999</v>
      </c>
    </row>
    <row r="74" spans="2:16" ht="14.1" customHeight="1" x14ac:dyDescent="0.3">
      <c r="B74" s="141" t="s">
        <v>365</v>
      </c>
      <c r="C74" s="209" t="str">
        <f>TEKMOVALCI!D72</f>
        <v>Tia Azirović Jankovec</v>
      </c>
      <c r="D74" s="209" t="str">
        <f>TEKMOVALCI!E72</f>
        <v>ŠD Matrica GYM</v>
      </c>
      <c r="E74" s="68">
        <v>1</v>
      </c>
      <c r="F74" s="97">
        <v>4.5999999999999996</v>
      </c>
      <c r="G74" s="97">
        <v>4.4000000000000004</v>
      </c>
      <c r="H74" s="97">
        <v>4.5999999999999996</v>
      </c>
      <c r="I74" s="97">
        <v>4.3</v>
      </c>
      <c r="J74" s="97">
        <v>5.7</v>
      </c>
      <c r="K74" s="64">
        <v>6.1349999999999998</v>
      </c>
      <c r="L74" s="97"/>
      <c r="M74" s="97"/>
      <c r="N74" s="97">
        <f>SUM(F74:I74)-MAX(F74:I74)-MIN(F74:I74)</f>
        <v>9</v>
      </c>
      <c r="O74" s="64">
        <f>IF(SUM(F74:I74)-MAX(F74:I74)-MIN(F74:I74)+J74+SUM(K74:L74)-M74 &lt; 0, 0, SUM(F74:I74)-MAX(F74:I74)-MIN(F74:I74)+J74+SUM(K74:L74)-M74)</f>
        <v>20.835000000000001</v>
      </c>
      <c r="P74" s="143">
        <f>SUM(O74,O75)</f>
        <v>57.080000000000005</v>
      </c>
    </row>
    <row r="75" spans="2:16" ht="14.1" customHeight="1" x14ac:dyDescent="0.3">
      <c r="B75" s="142"/>
      <c r="C75" s="210"/>
      <c r="D75" s="210"/>
      <c r="E75" s="69">
        <v>2</v>
      </c>
      <c r="F75" s="98">
        <v>7.8</v>
      </c>
      <c r="G75" s="98">
        <v>7.5</v>
      </c>
      <c r="H75" s="98">
        <v>7.4</v>
      </c>
      <c r="I75" s="98">
        <v>7</v>
      </c>
      <c r="J75" s="98">
        <v>9.6999999999999993</v>
      </c>
      <c r="K75" s="66">
        <v>9.6449999999999996</v>
      </c>
      <c r="L75" s="98">
        <v>2</v>
      </c>
      <c r="M75" s="98"/>
      <c r="N75" s="98">
        <f>SUM(F75:I75)-MAX(F75:I75)-MIN(F75:I75)</f>
        <v>14.900000000000002</v>
      </c>
      <c r="O75" s="64">
        <f>IF(SUM(F75:I75)-MAX(F75:I75)-MIN(F75:I75)+J75+SUM(K75:L75)-M75 &lt; 0, 0, SUM(F75:I75)-MAX(F75:I75)-MIN(F75:I75)+J75+SUM(K75:L75)-M75)</f>
        <v>36.245000000000005</v>
      </c>
      <c r="P75" s="144">
        <f>SUM(O74,O75)</f>
        <v>57.080000000000005</v>
      </c>
    </row>
    <row r="76" spans="2:16" ht="14.1" customHeight="1" x14ac:dyDescent="0.3">
      <c r="B76" s="141" t="s">
        <v>366</v>
      </c>
      <c r="C76" s="209" t="str">
        <f>TEKMOVALCI!D77</f>
        <v>Mia Furlan</v>
      </c>
      <c r="D76" s="209" t="str">
        <f>TEKMOVALCI!E77</f>
        <v>ŠD Partizan Renče</v>
      </c>
      <c r="E76" s="68">
        <v>1</v>
      </c>
      <c r="F76" s="97">
        <v>6.5</v>
      </c>
      <c r="G76" s="97">
        <v>7.2</v>
      </c>
      <c r="H76" s="97">
        <v>7.1</v>
      </c>
      <c r="I76" s="97">
        <v>7</v>
      </c>
      <c r="J76" s="97">
        <v>9.1</v>
      </c>
      <c r="K76" s="64">
        <v>7.2949999999999999</v>
      </c>
      <c r="L76" s="97"/>
      <c r="M76" s="97">
        <v>8</v>
      </c>
      <c r="N76" s="97">
        <f>SUM(F76:I76)-MAX(F76:I76)-MIN(F76:I76)</f>
        <v>14.099999999999998</v>
      </c>
      <c r="O76" s="64">
        <f>IF(SUM(F76:I76)-MAX(F76:I76)-MIN(F76:I76)+J76+SUM(K76:L76)-M76 &lt; 0, 0, SUM(F76:I76)-MAX(F76:I76)-MIN(F76:I76)+J76+SUM(K76:L76)-M76)</f>
        <v>22.494999999999997</v>
      </c>
      <c r="P76" s="143">
        <f>SUM(O76,O77)</f>
        <v>54.914999999999999</v>
      </c>
    </row>
    <row r="77" spans="2:16" ht="14.1" customHeight="1" x14ac:dyDescent="0.3">
      <c r="B77" s="142"/>
      <c r="C77" s="210"/>
      <c r="D77" s="210"/>
      <c r="E77" s="69">
        <v>2</v>
      </c>
      <c r="F77" s="98">
        <v>6.4</v>
      </c>
      <c r="G77" s="98">
        <v>6.8</v>
      </c>
      <c r="H77" s="98">
        <v>7.2</v>
      </c>
      <c r="I77" s="98">
        <v>6.8</v>
      </c>
      <c r="J77" s="98">
        <v>9.9</v>
      </c>
      <c r="K77" s="66">
        <v>7.92</v>
      </c>
      <c r="L77" s="98">
        <v>1</v>
      </c>
      <c r="M77" s="98"/>
      <c r="N77" s="98">
        <f>SUM(F77:I77)-MAX(F77:I77)-MIN(F77:I77)</f>
        <v>13.6</v>
      </c>
      <c r="O77" s="64">
        <f>IF(SUM(F77:I77)-MAX(F77:I77)-MIN(F77:I77)+J77+SUM(K77:L77)-M77 &lt; 0, 0, SUM(F77:I77)-MAX(F77:I77)-MIN(F77:I77)+J77+SUM(K77:L77)-M77)</f>
        <v>32.42</v>
      </c>
      <c r="P77" s="144">
        <f>SUM(O76,O77)</f>
        <v>54.914999999999999</v>
      </c>
    </row>
    <row r="78" spans="2:16" ht="14.1" customHeight="1" x14ac:dyDescent="0.3">
      <c r="B78" s="141" t="s">
        <v>367</v>
      </c>
      <c r="C78" s="209" t="str">
        <f>TEKMOVALCI!D76</f>
        <v>Metka Arčon</v>
      </c>
      <c r="D78" s="209" t="str">
        <f>TEKMOVALCI!E76</f>
        <v>ŠD Partizan Renče</v>
      </c>
      <c r="E78" s="68">
        <v>1</v>
      </c>
      <c r="F78" s="97">
        <v>6.2</v>
      </c>
      <c r="G78" s="97">
        <v>6</v>
      </c>
      <c r="H78" s="97">
        <v>5.96</v>
      </c>
      <c r="I78" s="97">
        <v>6</v>
      </c>
      <c r="J78" s="97">
        <v>9.5</v>
      </c>
      <c r="K78" s="64">
        <v>8</v>
      </c>
      <c r="L78" s="97"/>
      <c r="M78" s="97">
        <v>8</v>
      </c>
      <c r="N78" s="97">
        <f>SUM(F78:I78)-MAX(F78:I78)-MIN(F78:I78)</f>
        <v>12</v>
      </c>
      <c r="O78" s="64">
        <f>IF(SUM(F78:I78)-MAX(F78:I78)-MIN(F78:I78)+J78+SUM(K78:L78)-M78 &lt; 0, 0, SUM(F78:I78)-MAX(F78:I78)-MIN(F78:I78)+J78+SUM(K78:L78)-M78)</f>
        <v>21.5</v>
      </c>
      <c r="P78" s="143">
        <f>SUM(O78,O79)</f>
        <v>53.145000000000003</v>
      </c>
    </row>
    <row r="79" spans="2:16" ht="14.1" customHeight="1" x14ac:dyDescent="0.3">
      <c r="B79" s="142"/>
      <c r="C79" s="210"/>
      <c r="D79" s="210"/>
      <c r="E79" s="69">
        <v>2</v>
      </c>
      <c r="F79" s="98">
        <v>6</v>
      </c>
      <c r="G79" s="98">
        <v>6.1</v>
      </c>
      <c r="H79" s="98">
        <v>5.9</v>
      </c>
      <c r="I79" s="98">
        <v>6.2</v>
      </c>
      <c r="J79" s="98">
        <v>9.5</v>
      </c>
      <c r="K79" s="66">
        <v>9.0449999999999999</v>
      </c>
      <c r="L79" s="98">
        <v>1</v>
      </c>
      <c r="M79" s="98"/>
      <c r="N79" s="98">
        <f>SUM(F79:I79)-MAX(F79:I79)-MIN(F79:I79)</f>
        <v>12.1</v>
      </c>
      <c r="O79" s="64">
        <f>IF(SUM(F79:I79)-MAX(F79:I79)-MIN(F79:I79)+J79+SUM(K79:L79)-M79 &lt; 0, 0, SUM(F79:I79)-MAX(F79:I79)-MIN(F79:I79)+J79+SUM(K79:L79)-M79)</f>
        <v>31.645000000000003</v>
      </c>
      <c r="P79" s="144">
        <f>SUM(O78,O79)</f>
        <v>53.145000000000003</v>
      </c>
    </row>
    <row r="80" spans="2:16" ht="14.1" customHeight="1" x14ac:dyDescent="0.3">
      <c r="B80" s="141" t="s">
        <v>368</v>
      </c>
      <c r="C80" s="209" t="str">
        <f>TEKMOVALCI!D70</f>
        <v>Mia Kuhar Martinuzzi</v>
      </c>
      <c r="D80" s="209" t="str">
        <f>TEKMOVALCI!E70</f>
        <v>DŠR Murska Sobota</v>
      </c>
      <c r="E80" s="68">
        <v>1</v>
      </c>
      <c r="F80" s="97">
        <v>6.2</v>
      </c>
      <c r="G80" s="97">
        <v>6.9</v>
      </c>
      <c r="H80" s="97">
        <v>6.7</v>
      </c>
      <c r="I80" s="97">
        <v>6.4</v>
      </c>
      <c r="J80" s="97">
        <v>9</v>
      </c>
      <c r="K80" s="64">
        <v>7.3449999999999998</v>
      </c>
      <c r="L80" s="97"/>
      <c r="M80" s="97">
        <v>8</v>
      </c>
      <c r="N80" s="97">
        <f>SUM(F80:I80)-MAX(F80:I80)-MIN(F80:I80)</f>
        <v>13.100000000000005</v>
      </c>
      <c r="O80" s="64">
        <f>IF(SUM(F80:I80)-MAX(F80:I80)-MIN(F80:I80)+J80+SUM(K80:L80)-M80 &lt; 0, 0, SUM(F80:I80)-MAX(F80:I80)-MIN(F80:I80)+J80+SUM(K80:L80)-M80)</f>
        <v>21.445000000000004</v>
      </c>
      <c r="P80" s="143">
        <f>SUM(O80,O81)</f>
        <v>52.39</v>
      </c>
    </row>
    <row r="81" spans="2:16" ht="14.1" customHeight="1" x14ac:dyDescent="0.3">
      <c r="B81" s="142"/>
      <c r="C81" s="210"/>
      <c r="D81" s="210"/>
      <c r="E81" s="69">
        <v>2</v>
      </c>
      <c r="F81" s="98">
        <v>6.4</v>
      </c>
      <c r="G81" s="98">
        <v>6.9</v>
      </c>
      <c r="H81" s="98">
        <v>7.5</v>
      </c>
      <c r="I81" s="98">
        <v>7.3</v>
      </c>
      <c r="J81" s="98">
        <v>8.6999999999999993</v>
      </c>
      <c r="K81" s="66">
        <v>7.3449999999999998</v>
      </c>
      <c r="L81" s="98">
        <v>0.7</v>
      </c>
      <c r="M81" s="98"/>
      <c r="N81" s="98">
        <f>SUM(F81:I81)-MAX(F81:I81)-MIN(F81:I81)</f>
        <v>14.200000000000001</v>
      </c>
      <c r="O81" s="64">
        <f>IF(SUM(F81:I81)-MAX(F81:I81)-MIN(F81:I81)+J81+SUM(K81:L81)-M81 &lt; 0, 0, SUM(F81:I81)-MAX(F81:I81)-MIN(F81:I81)+J81+SUM(K81:L81)-M81)</f>
        <v>30.945</v>
      </c>
      <c r="P81" s="144">
        <f>SUM(O80,O81)</f>
        <v>52.39</v>
      </c>
    </row>
    <row r="82" spans="2:16" ht="14.1" customHeight="1" x14ac:dyDescent="0.3">
      <c r="B82" s="141" t="s">
        <v>369</v>
      </c>
      <c r="C82" s="209" t="str">
        <f>TEKMOVALCI!D68</f>
        <v>Hana Ismajlovič</v>
      </c>
      <c r="D82" s="209" t="str">
        <f>TEKMOVALCI!E68</f>
        <v>DŠR Murska Sobota</v>
      </c>
      <c r="E82" s="68">
        <v>1</v>
      </c>
      <c r="F82" s="97">
        <v>6.9</v>
      </c>
      <c r="G82" s="97">
        <v>7.6</v>
      </c>
      <c r="H82" s="97">
        <v>6.9</v>
      </c>
      <c r="I82" s="97">
        <v>6.9</v>
      </c>
      <c r="J82" s="97">
        <v>8.8000000000000007</v>
      </c>
      <c r="K82" s="64">
        <v>7.5350000000000001</v>
      </c>
      <c r="L82" s="97"/>
      <c r="M82" s="97">
        <v>10</v>
      </c>
      <c r="N82" s="97">
        <f>SUM(F82:I82)-MAX(F82:I82)-MIN(F82:I82)</f>
        <v>13.799999999999995</v>
      </c>
      <c r="O82" s="64">
        <f>IF(SUM(F82:I82)-MAX(F82:I82)-MIN(F82:I82)+J82+SUM(K82:L82)-M82 &lt; 0, 0, SUM(F82:I82)-MAX(F82:I82)-MIN(F82:I82)+J82+SUM(K82:L82)-M82)</f>
        <v>20.134999999999994</v>
      </c>
      <c r="P82" s="143">
        <f>SUM(O82,O83)</f>
        <v>51.794999999999995</v>
      </c>
    </row>
    <row r="83" spans="2:16" ht="14.1" customHeight="1" x14ac:dyDescent="0.3">
      <c r="B83" s="142"/>
      <c r="C83" s="210"/>
      <c r="D83" s="210"/>
      <c r="E83" s="69">
        <v>2</v>
      </c>
      <c r="F83" s="98">
        <v>7.2</v>
      </c>
      <c r="G83" s="98">
        <v>7.1</v>
      </c>
      <c r="H83" s="98">
        <v>7.4</v>
      </c>
      <c r="I83" s="98">
        <v>7.3</v>
      </c>
      <c r="J83" s="98">
        <v>9</v>
      </c>
      <c r="K83" s="66">
        <v>7.46</v>
      </c>
      <c r="L83" s="98">
        <v>0.7</v>
      </c>
      <c r="M83" s="98"/>
      <c r="N83" s="98">
        <f>SUM(F83:I83)-MAX(F83:I83)-MIN(F83:I83)</f>
        <v>14.500000000000002</v>
      </c>
      <c r="O83" s="64">
        <f>IF(SUM(F83:I83)-MAX(F83:I83)-MIN(F83:I83)+J83+SUM(K83:L83)-M83 &lt; 0, 0, SUM(F83:I83)-MAX(F83:I83)-MIN(F83:I83)+J83+SUM(K83:L83)-M83)</f>
        <v>31.66</v>
      </c>
      <c r="P83" s="144">
        <f>SUM(O82,O83)</f>
        <v>51.794999999999995</v>
      </c>
    </row>
    <row r="84" spans="2:16" ht="14.1" customHeight="1" x14ac:dyDescent="0.3">
      <c r="B84" s="141" t="s">
        <v>370</v>
      </c>
      <c r="C84" s="209" t="str">
        <f>TEKMOVALCI!D73</f>
        <v>Iman Bektašević</v>
      </c>
      <c r="D84" s="209" t="str">
        <f>TEKMOVALCI!E73</f>
        <v>ŠD Matrica GYM</v>
      </c>
      <c r="E84" s="68">
        <v>1</v>
      </c>
      <c r="F84" s="97">
        <v>4.2</v>
      </c>
      <c r="G84" s="97">
        <v>4.0999999999999996</v>
      </c>
      <c r="H84" s="97">
        <v>4</v>
      </c>
      <c r="I84" s="97">
        <v>4</v>
      </c>
      <c r="J84" s="97">
        <v>5.4</v>
      </c>
      <c r="K84" s="64">
        <v>5.1749999999999998</v>
      </c>
      <c r="L84" s="97"/>
      <c r="M84" s="97"/>
      <c r="N84" s="97">
        <f>SUM(F84:I84)-MAX(F84:I84)-MIN(F84:I84)</f>
        <v>8.1000000000000014</v>
      </c>
      <c r="O84" s="64">
        <f>IF(SUM(F84:I84)-MAX(F84:I84)-MIN(F84:I84)+J84+SUM(K84:L84)-M84 &lt; 0, 0, SUM(F84:I84)-MAX(F84:I84)-MIN(F84:I84)+J84+SUM(K84:L84)-M84)</f>
        <v>18.675000000000001</v>
      </c>
      <c r="P84" s="143">
        <f>SUM(O84,O85)</f>
        <v>51.34</v>
      </c>
    </row>
    <row r="85" spans="2:16" ht="14.1" customHeight="1" x14ac:dyDescent="0.3">
      <c r="B85" s="142"/>
      <c r="C85" s="210"/>
      <c r="D85" s="210"/>
      <c r="E85" s="69">
        <v>2</v>
      </c>
      <c r="F85" s="98">
        <v>7</v>
      </c>
      <c r="G85" s="98">
        <v>6.1</v>
      </c>
      <c r="H85" s="98">
        <v>6.4</v>
      </c>
      <c r="I85" s="98">
        <v>6.5</v>
      </c>
      <c r="J85" s="98">
        <v>9.6999999999999993</v>
      </c>
      <c r="K85" s="66">
        <v>8.0649999999999995</v>
      </c>
      <c r="L85" s="98">
        <v>2</v>
      </c>
      <c r="M85" s="98"/>
      <c r="N85" s="98">
        <f>SUM(F85:I85)-MAX(F85:I85)-MIN(F85:I85)</f>
        <v>12.9</v>
      </c>
      <c r="O85" s="64">
        <f>IF(SUM(F85:I85)-MAX(F85:I85)-MIN(F85:I85)+J85+SUM(K85:L85)-M85 &lt; 0, 0, SUM(F85:I85)-MAX(F85:I85)-MIN(F85:I85)+J85+SUM(K85:L85)-M85)</f>
        <v>32.664999999999999</v>
      </c>
      <c r="P85" s="144">
        <f>SUM(O84,O85)</f>
        <v>51.34</v>
      </c>
    </row>
    <row r="86" spans="2:16" ht="14.1" customHeight="1" x14ac:dyDescent="0.3">
      <c r="B86" s="141" t="s">
        <v>371</v>
      </c>
      <c r="C86" s="209" t="str">
        <f>TEKMOVALCI!D81</f>
        <v>Zala Špacapan</v>
      </c>
      <c r="D86" s="209" t="str">
        <f>TEKMOVALCI!E81</f>
        <v>ŠD Partizan Renče</v>
      </c>
      <c r="E86" s="68">
        <v>1</v>
      </c>
      <c r="F86" s="97">
        <v>6.3</v>
      </c>
      <c r="G86" s="97">
        <v>6.7</v>
      </c>
      <c r="H86" s="97">
        <v>6.6</v>
      </c>
      <c r="I86" s="97">
        <v>6.7</v>
      </c>
      <c r="J86" s="97">
        <v>8.8000000000000007</v>
      </c>
      <c r="K86" s="64">
        <v>7.18</v>
      </c>
      <c r="L86" s="97"/>
      <c r="M86" s="97">
        <v>10</v>
      </c>
      <c r="N86" s="97">
        <f>SUM(F86:I86)-MAX(F86:I86)-MIN(F86:I86)</f>
        <v>13.3</v>
      </c>
      <c r="O86" s="64">
        <f>IF(SUM(F86:I86)-MAX(F86:I86)-MIN(F86:I86)+J86+SUM(K86:L86)-M86 &lt; 0, 0, SUM(F86:I86)-MAX(F86:I86)-MIN(F86:I86)+J86+SUM(K86:L86)-M86)</f>
        <v>19.28</v>
      </c>
      <c r="P86" s="143">
        <f>SUM(O86,O87)</f>
        <v>50.6</v>
      </c>
    </row>
    <row r="87" spans="2:16" ht="14.1" customHeight="1" x14ac:dyDescent="0.3">
      <c r="B87" s="142"/>
      <c r="C87" s="210"/>
      <c r="D87" s="210"/>
      <c r="E87" s="69">
        <v>2</v>
      </c>
      <c r="F87" s="98">
        <v>6.9</v>
      </c>
      <c r="G87" s="98">
        <v>7.3</v>
      </c>
      <c r="H87" s="98">
        <v>7.2</v>
      </c>
      <c r="I87" s="98">
        <v>7.3</v>
      </c>
      <c r="J87" s="98">
        <v>8.9</v>
      </c>
      <c r="K87" s="66">
        <v>7.22</v>
      </c>
      <c r="L87" s="98">
        <v>0.7</v>
      </c>
      <c r="M87" s="98"/>
      <c r="N87" s="98">
        <f>SUM(F87:I87)-MAX(F87:I87)-MIN(F87:I87)</f>
        <v>14.499999999999998</v>
      </c>
      <c r="O87" s="64">
        <f>IF(SUM(F87:I87)-MAX(F87:I87)-MIN(F87:I87)+J87+SUM(K87:L87)-M87 &lt; 0, 0, SUM(F87:I87)-MAX(F87:I87)-MIN(F87:I87)+J87+SUM(K87:L87)-M87)</f>
        <v>31.32</v>
      </c>
      <c r="P87" s="144">
        <f>SUM(O86,O87)</f>
        <v>50.6</v>
      </c>
    </row>
    <row r="88" spans="2:16" ht="14.1" customHeight="1" x14ac:dyDescent="0.3">
      <c r="B88" s="141" t="s">
        <v>372</v>
      </c>
      <c r="C88" s="209" t="str">
        <f>TEKMOVALCI!D82</f>
        <v>Iza Lavrenčič</v>
      </c>
      <c r="D88" s="209" t="str">
        <f>TEKMOVALCI!E82</f>
        <v>ŠK FlipCapris</v>
      </c>
      <c r="E88" s="68">
        <v>1</v>
      </c>
      <c r="F88" s="97">
        <v>7</v>
      </c>
      <c r="G88" s="97">
        <v>7</v>
      </c>
      <c r="H88" s="97">
        <v>7.1</v>
      </c>
      <c r="I88" s="97">
        <v>7.1</v>
      </c>
      <c r="J88" s="97">
        <v>9.8000000000000007</v>
      </c>
      <c r="K88" s="64">
        <v>7.67</v>
      </c>
      <c r="L88" s="97"/>
      <c r="M88" s="97">
        <v>10</v>
      </c>
      <c r="N88" s="97">
        <f>SUM(F88:I88)-MAX(F88:I88)-MIN(F88:I88)</f>
        <v>14.100000000000001</v>
      </c>
      <c r="O88" s="64">
        <f>IF(SUM(F88:I88)-MAX(F88:I88)-MIN(F88:I88)+J88+SUM(K88:L88)-M88 &lt; 0, 0, SUM(F88:I88)-MAX(F88:I88)-MIN(F88:I88)+J88+SUM(K88:L88)-M88)</f>
        <v>21.57</v>
      </c>
      <c r="P88" s="143">
        <f>SUM(O88,O89)</f>
        <v>45.184999999999995</v>
      </c>
    </row>
    <row r="89" spans="2:16" ht="14.1" customHeight="1" x14ac:dyDescent="0.3">
      <c r="B89" s="142"/>
      <c r="C89" s="210"/>
      <c r="D89" s="210"/>
      <c r="E89" s="69">
        <v>2</v>
      </c>
      <c r="F89" s="98">
        <v>5.2</v>
      </c>
      <c r="G89" s="98">
        <v>5.4</v>
      </c>
      <c r="H89" s="98">
        <v>5.3</v>
      </c>
      <c r="I89" s="98">
        <v>5.6</v>
      </c>
      <c r="J89" s="98">
        <v>6.1</v>
      </c>
      <c r="K89" s="66">
        <v>6.2149999999999999</v>
      </c>
      <c r="L89" s="98">
        <v>0.6</v>
      </c>
      <c r="M89" s="98"/>
      <c r="N89" s="98">
        <f>SUM(F89:I89)-MAX(F89:I89)-MIN(F89:I89)</f>
        <v>10.7</v>
      </c>
      <c r="O89" s="64">
        <f>IF(SUM(F89:I89)-MAX(F89:I89)-MIN(F89:I89)+J89+SUM(K89:L89)-M89 &lt; 0, 0, SUM(F89:I89)-MAX(F89:I89)-MIN(F89:I89)+J89+SUM(K89:L89)-M89)</f>
        <v>23.614999999999995</v>
      </c>
      <c r="P89" s="144">
        <f>SUM(O88,O89)</f>
        <v>45.184999999999995</v>
      </c>
    </row>
    <row r="90" spans="2:16" ht="14.1" customHeight="1" x14ac:dyDescent="0.3">
      <c r="B90" s="141" t="s">
        <v>373</v>
      </c>
      <c r="C90" s="209" t="str">
        <f>TEKMOVALCI!D71</f>
        <v>Zara Sabotin</v>
      </c>
      <c r="D90" s="209" t="str">
        <f>TEKMOVALCI!E71</f>
        <v>DŠR Murska Sobota</v>
      </c>
      <c r="E90" s="68">
        <v>1</v>
      </c>
      <c r="F90" s="97">
        <v>5.4</v>
      </c>
      <c r="G90" s="97">
        <v>6.4</v>
      </c>
      <c r="H90" s="97">
        <v>6.3</v>
      </c>
      <c r="I90" s="97">
        <v>6.4</v>
      </c>
      <c r="J90" s="97">
        <v>8.9</v>
      </c>
      <c r="K90" s="64">
        <v>6.335</v>
      </c>
      <c r="L90" s="97"/>
      <c r="M90" s="97">
        <v>8</v>
      </c>
      <c r="N90" s="97">
        <f>SUM(F90:I90)-MAX(F90:I90)-MIN(F90:I90)</f>
        <v>12.700000000000001</v>
      </c>
      <c r="O90" s="64">
        <f>IF(SUM(F90:I90)-MAX(F90:I90)-MIN(F90:I90)+J90+SUM(K90:L90)-M90 &lt; 0, 0, SUM(F90:I90)-MAX(F90:I90)-MIN(F90:I90)+J90+SUM(K90:L90)-M90)</f>
        <v>19.935000000000002</v>
      </c>
      <c r="P90" s="143">
        <f>SUM(O90,O91)</f>
        <v>44.370000000000005</v>
      </c>
    </row>
    <row r="91" spans="2:16" ht="14.1" customHeight="1" x14ac:dyDescent="0.3">
      <c r="B91" s="142"/>
      <c r="C91" s="210"/>
      <c r="D91" s="210"/>
      <c r="E91" s="69">
        <v>2</v>
      </c>
      <c r="F91" s="98">
        <v>4.8</v>
      </c>
      <c r="G91" s="98">
        <v>4.9000000000000004</v>
      </c>
      <c r="H91" s="98">
        <v>5.4</v>
      </c>
      <c r="I91" s="98">
        <v>5.7</v>
      </c>
      <c r="J91" s="98">
        <v>8</v>
      </c>
      <c r="K91" s="66">
        <v>5.6349999999999998</v>
      </c>
      <c r="L91" s="98">
        <v>0.5</v>
      </c>
      <c r="M91" s="98"/>
      <c r="N91" s="98">
        <f>SUM(F91:I91)-MAX(F91:I91)-MIN(F91:I91)</f>
        <v>10.3</v>
      </c>
      <c r="O91" s="64">
        <f>IF(SUM(F91:I91)-MAX(F91:I91)-MIN(F91:I91)+J91+SUM(K91:L91)-M91 &lt; 0, 0, SUM(F91:I91)-MAX(F91:I91)-MIN(F91:I91)+J91+SUM(K91:L91)-M91)</f>
        <v>24.435000000000002</v>
      </c>
      <c r="P91" s="144">
        <f>SUM(O90,O91)</f>
        <v>44.370000000000005</v>
      </c>
    </row>
    <row r="92" spans="2:16" ht="14.1" customHeight="1" x14ac:dyDescent="0.3">
      <c r="B92" s="141" t="s">
        <v>374</v>
      </c>
      <c r="C92" s="209" t="str">
        <f>TEKMOVALCI!D64</f>
        <v>Leni Cipot</v>
      </c>
      <c r="D92" s="209" t="str">
        <f>TEKMOVALCI!E64</f>
        <v>DŠR Murska Sobota</v>
      </c>
      <c r="E92" s="68">
        <v>1</v>
      </c>
      <c r="F92" s="97">
        <v>4.4000000000000004</v>
      </c>
      <c r="G92" s="97">
        <v>4.5</v>
      </c>
      <c r="H92" s="97">
        <v>4.5999999999999996</v>
      </c>
      <c r="I92" s="97">
        <v>4.4000000000000004</v>
      </c>
      <c r="J92" s="97">
        <v>6</v>
      </c>
      <c r="K92" s="64">
        <v>5.16</v>
      </c>
      <c r="L92" s="97"/>
      <c r="M92" s="97">
        <v>8</v>
      </c>
      <c r="N92" s="97">
        <f>SUM(F92:I92)-MAX(F92:I92)-MIN(F92:I92)</f>
        <v>8.8999999999999986</v>
      </c>
      <c r="O92" s="64">
        <f>IF(SUM(F92:I92)-MAX(F92:I92)-MIN(F92:I92)+J92+SUM(K92:L92)-M92 &lt; 0, 0, SUM(F92:I92)-MAX(F92:I92)-MIN(F92:I92)+J92+SUM(K92:L92)-M92)</f>
        <v>12.059999999999999</v>
      </c>
      <c r="P92" s="143">
        <f>SUM(O92,O93)</f>
        <v>43.304999999999993</v>
      </c>
    </row>
    <row r="93" spans="2:16" ht="14.1" customHeight="1" x14ac:dyDescent="0.3">
      <c r="B93" s="142"/>
      <c r="C93" s="210"/>
      <c r="D93" s="210"/>
      <c r="E93" s="69">
        <v>2</v>
      </c>
      <c r="F93" s="98">
        <v>6.9</v>
      </c>
      <c r="G93" s="98">
        <v>6.4</v>
      </c>
      <c r="H93" s="98">
        <v>6.5</v>
      </c>
      <c r="I93" s="98">
        <v>6.2</v>
      </c>
      <c r="J93" s="98">
        <v>9.6</v>
      </c>
      <c r="K93" s="66">
        <v>7.3449999999999998</v>
      </c>
      <c r="L93" s="98">
        <v>1.4</v>
      </c>
      <c r="M93" s="98"/>
      <c r="N93" s="98">
        <f>SUM(F93:I93)-MAX(F93:I93)-MIN(F93:I93)</f>
        <v>12.900000000000002</v>
      </c>
      <c r="O93" s="64">
        <f>IF(SUM(F93:I93)-MAX(F93:I93)-MIN(F93:I93)+J93+SUM(K93:L93)-M93 &lt; 0, 0, SUM(F93:I93)-MAX(F93:I93)-MIN(F93:I93)+J93+SUM(K93:L93)-M93)</f>
        <v>31.244999999999997</v>
      </c>
      <c r="P93" s="144">
        <f>SUM(O92,O93)</f>
        <v>43.304999999999993</v>
      </c>
    </row>
    <row r="94" spans="2:16" ht="14.1" customHeight="1" x14ac:dyDescent="0.3">
      <c r="B94" s="141" t="s">
        <v>375</v>
      </c>
      <c r="C94" s="209" t="str">
        <f>TEKMOVALCI!D78</f>
        <v>Greta Gabrijelčič</v>
      </c>
      <c r="D94" s="209" t="str">
        <f>TEKMOVALCI!E78</f>
        <v>ŠD Partizan Renče</v>
      </c>
      <c r="E94" s="68">
        <v>1</v>
      </c>
      <c r="F94" s="97">
        <v>3</v>
      </c>
      <c r="G94" s="97">
        <v>3.3</v>
      </c>
      <c r="H94" s="97">
        <v>3.4</v>
      </c>
      <c r="I94" s="97">
        <v>3.5</v>
      </c>
      <c r="J94" s="97">
        <v>4.5</v>
      </c>
      <c r="K94" s="64">
        <v>3.4750000000000001</v>
      </c>
      <c r="L94" s="97"/>
      <c r="M94" s="97">
        <v>10</v>
      </c>
      <c r="N94" s="97">
        <f>SUM(F94:I94)-MAX(F94:I94)-MIN(F94:I94)</f>
        <v>6.6999999999999993</v>
      </c>
      <c r="O94" s="64">
        <f>IF(SUM(F94:I94)-MAX(F94:I94)-MIN(F94:I94)+J94+SUM(K94:L94)-M94 &lt; 0, 0, SUM(F94:I94)-MAX(F94:I94)-MIN(F94:I94)+J94+SUM(K94:L94)-M94)</f>
        <v>4.6749999999999989</v>
      </c>
      <c r="P94" s="143">
        <f>SUM(O94,O95)</f>
        <v>33.414999999999999</v>
      </c>
    </row>
    <row r="95" spans="2:16" ht="14.1" customHeight="1" x14ac:dyDescent="0.3">
      <c r="B95" s="142"/>
      <c r="C95" s="210"/>
      <c r="D95" s="210"/>
      <c r="E95" s="69">
        <v>2</v>
      </c>
      <c r="F95" s="98">
        <v>6</v>
      </c>
      <c r="G95" s="98">
        <v>6.3</v>
      </c>
      <c r="H95" s="98">
        <v>6.8</v>
      </c>
      <c r="I95" s="98">
        <v>7</v>
      </c>
      <c r="J95" s="98">
        <v>8.8000000000000007</v>
      </c>
      <c r="K95" s="66">
        <v>6.14</v>
      </c>
      <c r="L95" s="98">
        <v>0.7</v>
      </c>
      <c r="M95" s="98"/>
      <c r="N95" s="98">
        <f>SUM(F95:I95)-MAX(F95:I95)-MIN(F95:I95)</f>
        <v>13.100000000000001</v>
      </c>
      <c r="O95" s="64">
        <f>IF(SUM(F95:I95)-MAX(F95:I95)-MIN(F95:I95)+J95+SUM(K95:L95)-M95 &lt; 0, 0, SUM(F95:I95)-MAX(F95:I95)-MIN(F95:I95)+J95+SUM(K95:L95)-M95)</f>
        <v>28.740000000000002</v>
      </c>
      <c r="P95" s="144">
        <f>SUM(O94,O95)</f>
        <v>33.414999999999999</v>
      </c>
    </row>
    <row r="96" spans="2:16" ht="14.1" customHeight="1" x14ac:dyDescent="0.3">
      <c r="B96" s="141" t="s">
        <v>376</v>
      </c>
      <c r="C96" s="209" t="str">
        <f>TEKMOVALCI!D69</f>
        <v>Veronika Kavaš</v>
      </c>
      <c r="D96" s="209" t="str">
        <f>TEKMOVALCI!E69</f>
        <v>DŠR Murska Sobota</v>
      </c>
      <c r="E96" s="68">
        <v>1</v>
      </c>
      <c r="F96" s="97">
        <v>2.2999999999999998</v>
      </c>
      <c r="G96" s="97">
        <v>2.8</v>
      </c>
      <c r="H96" s="97">
        <v>2.9</v>
      </c>
      <c r="I96" s="97">
        <v>3</v>
      </c>
      <c r="J96" s="97">
        <v>4</v>
      </c>
      <c r="K96" s="64">
        <v>3.2949999999999999</v>
      </c>
      <c r="L96" s="97"/>
      <c r="M96" s="97">
        <v>8</v>
      </c>
      <c r="N96" s="97">
        <f>SUM(F96:I96)-MAX(F96:I96)-MIN(F96:I96)</f>
        <v>5.7</v>
      </c>
      <c r="O96" s="64">
        <f>IF(SUM(F96:I96)-MAX(F96:I96)-MIN(F96:I96)+J96+SUM(K96:L96)-M96 &lt; 0, 0, SUM(F96:I96)-MAX(F96:I96)-MIN(F96:I96)+J96+SUM(K96:L96)-M96)</f>
        <v>4.9949999999999992</v>
      </c>
      <c r="P96" s="143">
        <f>SUM(O96,O97)</f>
        <v>31.155000000000001</v>
      </c>
    </row>
    <row r="97" spans="2:16" ht="14.1" customHeight="1" x14ac:dyDescent="0.3">
      <c r="B97" s="142"/>
      <c r="C97" s="210"/>
      <c r="D97" s="210"/>
      <c r="E97" s="69">
        <v>2</v>
      </c>
      <c r="F97" s="98">
        <v>5.2</v>
      </c>
      <c r="G97" s="98">
        <v>5.5</v>
      </c>
      <c r="H97" s="98">
        <v>5.9</v>
      </c>
      <c r="I97" s="98">
        <v>5.9</v>
      </c>
      <c r="J97" s="98">
        <v>7.7</v>
      </c>
      <c r="K97" s="66">
        <v>6.56</v>
      </c>
      <c r="L97" s="98">
        <v>0.5</v>
      </c>
      <c r="M97" s="98"/>
      <c r="N97" s="98">
        <f>SUM(F97:I97)-MAX(F97:I97)-MIN(F97:I97)</f>
        <v>11.400000000000002</v>
      </c>
      <c r="O97" s="64">
        <f>IF(SUM(F97:I97)-MAX(F97:I97)-MIN(F97:I97)+J97+SUM(K97:L97)-M97 &lt; 0, 0, SUM(F97:I97)-MAX(F97:I97)-MIN(F97:I97)+J97+SUM(K97:L97)-M97)</f>
        <v>26.16</v>
      </c>
      <c r="P97" s="144">
        <f>SUM(O96,O97)</f>
        <v>31.155000000000001</v>
      </c>
    </row>
    <row r="98" spans="2:16" ht="14.1" customHeight="1" x14ac:dyDescent="0.3">
      <c r="B98" s="141" t="s">
        <v>387</v>
      </c>
      <c r="C98" s="209" t="str">
        <f>TEKMOVALCI!D75</f>
        <v>Ela Kalan</v>
      </c>
      <c r="D98" s="209" t="str">
        <f>TEKMOVALCI!E75</f>
        <v>ŠD Matrica GYM</v>
      </c>
      <c r="E98" s="68">
        <v>1</v>
      </c>
      <c r="F98" s="97">
        <v>4</v>
      </c>
      <c r="G98" s="97">
        <v>4.2</v>
      </c>
      <c r="H98" s="97">
        <v>3.5</v>
      </c>
      <c r="I98" s="97">
        <v>3.5</v>
      </c>
      <c r="J98" s="97">
        <v>4.7</v>
      </c>
      <c r="K98" s="64">
        <v>6.0449999999999999</v>
      </c>
      <c r="L98" s="97"/>
      <c r="M98" s="97"/>
      <c r="N98" s="97">
        <f>SUM(F98:I98)-MAX(F98:I98)-MIN(F98:I98)</f>
        <v>7.5</v>
      </c>
      <c r="O98" s="64">
        <f>IF(SUM(F98:I98)-MAX(F98:I98)-MIN(F98:I98)+J98+SUM(K98:L98)-M98 &lt; 0, 0, SUM(F98:I98)-MAX(F98:I98)-MIN(F98:I98)+J98+SUM(K98:L98)-M98)</f>
        <v>18.244999999999997</v>
      </c>
      <c r="P98" s="143">
        <f>SUM(O98,O99)</f>
        <v>26.629999999999995</v>
      </c>
    </row>
    <row r="99" spans="2:16" ht="14.1" customHeight="1" x14ac:dyDescent="0.3">
      <c r="B99" s="142"/>
      <c r="C99" s="210"/>
      <c r="D99" s="210"/>
      <c r="E99" s="69">
        <v>2</v>
      </c>
      <c r="F99" s="98">
        <v>1.7</v>
      </c>
      <c r="G99" s="98">
        <v>1.8</v>
      </c>
      <c r="H99" s="98">
        <v>1.6</v>
      </c>
      <c r="I99" s="98">
        <v>1.7</v>
      </c>
      <c r="J99" s="98">
        <v>2.5</v>
      </c>
      <c r="K99" s="66">
        <v>2.085</v>
      </c>
      <c r="L99" s="98">
        <v>0.4</v>
      </c>
      <c r="M99" s="98"/>
      <c r="N99" s="98">
        <f>SUM(F99:I99)-MAX(F99:I99)-MIN(F99:I99)</f>
        <v>3.4</v>
      </c>
      <c r="O99" s="64">
        <f>IF(SUM(F99:I99)-MAX(F99:I99)-MIN(F99:I99)+J99+SUM(K99:L99)-M99 &lt; 0, 0, SUM(F99:I99)-MAX(F99:I99)-MIN(F99:I99)+J99+SUM(K99:L99)-M99)</f>
        <v>8.3849999999999998</v>
      </c>
      <c r="P99" s="144">
        <f>SUM(O98,O99)</f>
        <v>26.629999999999995</v>
      </c>
    </row>
    <row r="100" spans="2:16" ht="14.1" customHeight="1" x14ac:dyDescent="0.3">
      <c r="B100" s="141" t="s">
        <v>388</v>
      </c>
      <c r="C100" s="209" t="str">
        <f>TEKMOVALCI!D84</f>
        <v>Zoe Petrovčič</v>
      </c>
      <c r="D100" s="209" t="str">
        <f>TEKMOVALCI!E84</f>
        <v>ŠK FlipCapris</v>
      </c>
      <c r="E100" s="68">
        <v>1</v>
      </c>
      <c r="F100" s="97">
        <v>1.2</v>
      </c>
      <c r="G100" s="97">
        <v>1.1000000000000001</v>
      </c>
      <c r="H100" s="97">
        <v>1.3</v>
      </c>
      <c r="I100" s="97">
        <v>1.4</v>
      </c>
      <c r="J100" s="97">
        <v>1.9</v>
      </c>
      <c r="K100" s="64">
        <v>1.59</v>
      </c>
      <c r="L100" s="97"/>
      <c r="M100" s="97">
        <v>12</v>
      </c>
      <c r="N100" s="97">
        <f>SUM(F100:I100)-MAX(F100:I100)-MIN(F100:I100)</f>
        <v>2.5</v>
      </c>
      <c r="O100" s="64">
        <f>IF(SUM(F100:I100)-MAX(F100:I100)-MIN(F100:I100)+J100+SUM(K100:L100)-M100 &lt; 0, 0, SUM(F100:I100)-MAX(F100:I100)-MIN(F100:I100)+J100+SUM(K100:L100)-M100)</f>
        <v>0</v>
      </c>
      <c r="P100" s="143">
        <f>SUM(O100,O101)</f>
        <v>18.805</v>
      </c>
    </row>
    <row r="101" spans="2:16" ht="14.1" customHeight="1" x14ac:dyDescent="0.3">
      <c r="B101" s="142"/>
      <c r="C101" s="210"/>
      <c r="D101" s="210"/>
      <c r="E101" s="69">
        <v>2</v>
      </c>
      <c r="F101" s="98">
        <v>3.9</v>
      </c>
      <c r="G101" s="98">
        <v>4</v>
      </c>
      <c r="H101" s="98">
        <v>4</v>
      </c>
      <c r="I101" s="98">
        <v>4</v>
      </c>
      <c r="J101" s="98">
        <v>5.4</v>
      </c>
      <c r="K101" s="66">
        <v>4.3049999999999997</v>
      </c>
      <c r="L101" s="98">
        <v>1.1000000000000001</v>
      </c>
      <c r="M101" s="98"/>
      <c r="N101" s="98">
        <f>SUM(F101:I101)-MAX(F101:I101)-MIN(F101:I101)</f>
        <v>8</v>
      </c>
      <c r="O101" s="64">
        <f>IF(SUM(F101:I101)-MAX(F101:I101)-MIN(F101:I101)+J101+SUM(K101:L101)-M101 &lt; 0, 0, SUM(F101:I101)-MAX(F101:I101)-MIN(F101:I101)+J101+SUM(K101:L101)-M101)</f>
        <v>18.805</v>
      </c>
      <c r="P101" s="144">
        <f>SUM(O100,O101)</f>
        <v>18.805</v>
      </c>
    </row>
    <row r="102" spans="2:16" ht="14.1" customHeight="1" x14ac:dyDescent="0.3">
      <c r="B102" s="141" t="s">
        <v>389</v>
      </c>
      <c r="C102" s="209" t="str">
        <f>TEKMOVALCI!D61</f>
        <v>Amy Bukovec Gal</v>
      </c>
      <c r="D102" s="209" t="str">
        <f>TEKMOVALCI!E61</f>
        <v>DŠR Murska Sobota</v>
      </c>
      <c r="E102" s="70">
        <v>1</v>
      </c>
      <c r="F102" s="97">
        <v>1.9</v>
      </c>
      <c r="G102" s="97">
        <v>1.8</v>
      </c>
      <c r="H102" s="97">
        <v>2</v>
      </c>
      <c r="I102" s="97">
        <v>1.7</v>
      </c>
      <c r="J102" s="97">
        <v>2.8</v>
      </c>
      <c r="K102" s="64">
        <v>2.3199999999999998</v>
      </c>
      <c r="L102" s="97"/>
      <c r="M102" s="97">
        <v>4</v>
      </c>
      <c r="N102" s="97">
        <f>SUM(F102:I102)-MAX(F102:I102)-MIN(F102:I102)</f>
        <v>3.7</v>
      </c>
      <c r="O102" s="64">
        <f>IF(SUM(F102:I102)-MAX(F102:I102)-MIN(F102:I102)+J102+SUM(K102:L102)-M102 &lt; 0, 0, SUM(F102:I102)-MAX(F102:I102)-MIN(F102:I102)+J102+SUM(K102:L102)-M102)</f>
        <v>4.82</v>
      </c>
      <c r="P102" s="143">
        <f>SUM(O102,O103)</f>
        <v>4.82</v>
      </c>
    </row>
    <row r="103" spans="2:16" ht="14.1" customHeight="1" x14ac:dyDescent="0.3">
      <c r="B103" s="142"/>
      <c r="C103" s="210"/>
      <c r="D103" s="210"/>
      <c r="E103" s="71">
        <v>2</v>
      </c>
      <c r="F103" s="99">
        <v>0</v>
      </c>
      <c r="G103" s="99">
        <v>0</v>
      </c>
      <c r="H103" s="99">
        <v>0</v>
      </c>
      <c r="I103" s="99">
        <v>0</v>
      </c>
      <c r="J103" s="99">
        <v>0</v>
      </c>
      <c r="K103" s="67">
        <v>0</v>
      </c>
      <c r="L103" s="99"/>
      <c r="M103" s="99"/>
      <c r="N103" s="98">
        <f>SUM(F103:I103)-MAX(F103:I103)-MIN(F103:I103)</f>
        <v>0</v>
      </c>
      <c r="O103" s="64">
        <f>IF(SUM(F103:I103)-MAX(F103:I103)-MIN(F103:I103)+J103+SUM(K103:L103)-M103 &lt; 0, 0, SUM(F103:I103)-MAX(F103:I103)-MIN(F103:I103)+J103+SUM(K103:L103)-M103)</f>
        <v>0</v>
      </c>
      <c r="P103" s="144">
        <f>SUM(O102,O103)</f>
        <v>4.82</v>
      </c>
    </row>
    <row r="104" spans="2:16" x14ac:dyDescent="0.3"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</row>
    <row r="105" spans="2:16" x14ac:dyDescent="0.3">
      <c r="B105" s="151"/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</row>
    <row r="106" spans="2:16" ht="18" customHeight="1" x14ac:dyDescent="0.3">
      <c r="B106" s="123" t="s">
        <v>314</v>
      </c>
      <c r="C106" s="124"/>
      <c r="D106" s="124"/>
      <c r="E106" s="124"/>
      <c r="F106" s="124"/>
      <c r="G106" s="124"/>
      <c r="H106" s="124"/>
      <c r="I106" s="124"/>
      <c r="J106" s="125"/>
    </row>
    <row r="107" spans="2:16" ht="18" customHeight="1" x14ac:dyDescent="0.3">
      <c r="B107" s="126"/>
      <c r="C107" s="127"/>
      <c r="D107" s="127"/>
      <c r="E107" s="127"/>
      <c r="F107" s="127"/>
      <c r="G107" s="127"/>
      <c r="H107" s="127"/>
      <c r="I107" s="127"/>
      <c r="J107" s="128"/>
    </row>
    <row r="108" spans="2:16" ht="18" customHeight="1" x14ac:dyDescent="0.3">
      <c r="B108" s="62"/>
      <c r="C108" s="139" t="s">
        <v>2</v>
      </c>
      <c r="D108" s="139"/>
      <c r="E108" s="121" t="s">
        <v>311</v>
      </c>
      <c r="F108" s="121"/>
      <c r="G108" s="121" t="s">
        <v>312</v>
      </c>
      <c r="H108" s="121"/>
      <c r="I108" s="140" t="s">
        <v>169</v>
      </c>
      <c r="J108" s="140"/>
    </row>
    <row r="109" spans="2:16" ht="18" customHeight="1" x14ac:dyDescent="0.3">
      <c r="B109" s="53" t="s">
        <v>313</v>
      </c>
      <c r="C109" s="138" t="s">
        <v>30</v>
      </c>
      <c r="D109" s="138"/>
      <c r="E109" s="120">
        <f>SUM(O16,O12,O22,O20)</f>
        <v>113.71000000000001</v>
      </c>
      <c r="F109" s="121"/>
      <c r="G109" s="120">
        <f>SUM(O17,O13,O19,O27)</f>
        <v>139.92000000000002</v>
      </c>
      <c r="H109" s="121"/>
      <c r="I109" s="120">
        <f>SUM(E109,G109)</f>
        <v>253.63000000000002</v>
      </c>
      <c r="J109" s="120"/>
    </row>
    <row r="110" spans="2:16" ht="18" customHeight="1" x14ac:dyDescent="0.3">
      <c r="B110" s="53" t="s">
        <v>335</v>
      </c>
      <c r="C110" s="138" t="s">
        <v>121</v>
      </c>
      <c r="D110" s="138"/>
      <c r="E110" s="120">
        <f>SUM(O14,O28,O24,O34)</f>
        <v>117.745</v>
      </c>
      <c r="F110" s="121"/>
      <c r="G110" s="120">
        <f>SUM(O15,O31,O25,O37)</f>
        <v>119.535</v>
      </c>
      <c r="H110" s="121"/>
      <c r="I110" s="120">
        <f t="shared" ref="I110" si="0">SUM(E110,G110)</f>
        <v>237.28</v>
      </c>
      <c r="J110" s="120"/>
    </row>
    <row r="111" spans="2:16" ht="18" customHeight="1" x14ac:dyDescent="0.3">
      <c r="B111" s="136"/>
      <c r="C111" s="136"/>
      <c r="D111" s="136"/>
      <c r="E111" s="136"/>
      <c r="F111" s="136"/>
      <c r="G111" s="136"/>
      <c r="H111" s="136"/>
      <c r="I111" s="136"/>
      <c r="J111" s="136"/>
    </row>
    <row r="112" spans="2:16" ht="18" customHeight="1" x14ac:dyDescent="0.3">
      <c r="B112" s="137"/>
      <c r="C112" s="137"/>
      <c r="D112" s="137"/>
      <c r="E112" s="137"/>
      <c r="F112" s="137"/>
      <c r="G112" s="137"/>
      <c r="H112" s="137"/>
      <c r="I112" s="137"/>
      <c r="J112" s="137"/>
    </row>
    <row r="113" spans="2:10" ht="18" customHeight="1" x14ac:dyDescent="0.3">
      <c r="B113" s="123" t="s">
        <v>315</v>
      </c>
      <c r="C113" s="124"/>
      <c r="D113" s="124"/>
      <c r="E113" s="124"/>
      <c r="F113" s="124"/>
      <c r="G113" s="124"/>
      <c r="H113" s="124"/>
      <c r="I113" s="124"/>
      <c r="J113" s="125"/>
    </row>
    <row r="114" spans="2:10" ht="18" customHeight="1" x14ac:dyDescent="0.3">
      <c r="B114" s="126"/>
      <c r="C114" s="127"/>
      <c r="D114" s="127"/>
      <c r="E114" s="127"/>
      <c r="F114" s="127"/>
      <c r="G114" s="127"/>
      <c r="H114" s="127"/>
      <c r="I114" s="127"/>
      <c r="J114" s="128"/>
    </row>
    <row r="115" spans="2:10" ht="18" customHeight="1" x14ac:dyDescent="0.3">
      <c r="B115" s="62"/>
      <c r="C115" s="139" t="s">
        <v>2</v>
      </c>
      <c r="D115" s="139"/>
      <c r="E115" s="121" t="s">
        <v>311</v>
      </c>
      <c r="F115" s="121"/>
      <c r="G115" s="121" t="s">
        <v>312</v>
      </c>
      <c r="H115" s="121"/>
      <c r="I115" s="140" t="s">
        <v>169</v>
      </c>
      <c r="J115" s="140"/>
    </row>
    <row r="116" spans="2:10" ht="18" customHeight="1" x14ac:dyDescent="0.3">
      <c r="B116" s="53" t="s">
        <v>313</v>
      </c>
      <c r="C116" s="138" t="s">
        <v>56</v>
      </c>
      <c r="D116" s="138"/>
      <c r="E116" s="120">
        <f>SUM('MDI-MDE'!O60,'MDI-MDE'!O68,'MDI-MDE'!O56,'MDI-MDE'!O66)</f>
        <v>125.825</v>
      </c>
      <c r="F116" s="121"/>
      <c r="G116" s="120">
        <f>SUM(O61,O69,O57,O67)</f>
        <v>135.845</v>
      </c>
      <c r="H116" s="121"/>
      <c r="I116" s="120">
        <f>SUM(E116,G116)</f>
        <v>261.67</v>
      </c>
      <c r="J116" s="120"/>
    </row>
    <row r="117" spans="2:10" ht="18" customHeight="1" x14ac:dyDescent="0.3">
      <c r="B117" s="53" t="s">
        <v>335</v>
      </c>
      <c r="C117" s="138" t="s">
        <v>123</v>
      </c>
      <c r="D117" s="138"/>
      <c r="E117" s="120">
        <f>SUM(O62,O54,O70,O88)</f>
        <v>117.815</v>
      </c>
      <c r="F117" s="121"/>
      <c r="G117" s="120">
        <f>SUM(O71,O55,O63,O89)</f>
        <v>127.35000000000001</v>
      </c>
      <c r="H117" s="121"/>
      <c r="I117" s="120">
        <f>SUM(E117,G117)</f>
        <v>245.16500000000002</v>
      </c>
      <c r="J117" s="120"/>
    </row>
    <row r="118" spans="2:10" ht="18" customHeight="1" x14ac:dyDescent="0.3">
      <c r="B118" s="53" t="s">
        <v>336</v>
      </c>
      <c r="C118" s="138" t="s">
        <v>30</v>
      </c>
      <c r="D118" s="138"/>
      <c r="E118" s="120">
        <f>SUM(O76,O78,O64,O58)</f>
        <v>103.125</v>
      </c>
      <c r="F118" s="121"/>
      <c r="G118" s="120">
        <f>SUM(O79,O65,O59,O77)</f>
        <v>134.81</v>
      </c>
      <c r="H118" s="121"/>
      <c r="I118" s="120">
        <f>SUM(E118,G118)</f>
        <v>237.935</v>
      </c>
      <c r="J118" s="120"/>
    </row>
    <row r="119" spans="2:10" ht="18" customHeight="1" x14ac:dyDescent="0.3">
      <c r="B119" s="53" t="s">
        <v>337</v>
      </c>
      <c r="C119" s="138" t="s">
        <v>57</v>
      </c>
      <c r="D119" s="138"/>
      <c r="E119" s="120">
        <f>SUM(O72,O90,O82,O80)</f>
        <v>88.635000000000005</v>
      </c>
      <c r="F119" s="121"/>
      <c r="G119" s="120">
        <f>SUM(O73,O81,O83,O97)</f>
        <v>121.44499999999999</v>
      </c>
      <c r="H119" s="121"/>
      <c r="I119" s="120">
        <f>SUM(E119,G119)</f>
        <v>210.07999999999998</v>
      </c>
      <c r="J119" s="120"/>
    </row>
  </sheetData>
  <autoFilter ref="C53:P103" xr:uid="{F83A32DB-8D5B-4DB4-B8E7-515C813CC785}">
    <sortState ref="C54:P103">
      <sortCondition descending="1" ref="P53"/>
    </sortState>
  </autoFilter>
  <sortState ref="B6:Q43">
    <sortCondition descending="1" ref="B6:B43"/>
  </sortState>
  <mergeCells count="221">
    <mergeCell ref="P42:P43"/>
    <mergeCell ref="P44:P45"/>
    <mergeCell ref="C118:D118"/>
    <mergeCell ref="E118:F118"/>
    <mergeCell ref="G118:H118"/>
    <mergeCell ref="I118:J118"/>
    <mergeCell ref="C117:D117"/>
    <mergeCell ref="E117:F117"/>
    <mergeCell ref="G117:H117"/>
    <mergeCell ref="I117:J117"/>
    <mergeCell ref="C119:D119"/>
    <mergeCell ref="E119:F119"/>
    <mergeCell ref="G119:H119"/>
    <mergeCell ref="I119:J119"/>
    <mergeCell ref="C115:D115"/>
    <mergeCell ref="E115:F115"/>
    <mergeCell ref="G115:H115"/>
    <mergeCell ref="I115:J115"/>
    <mergeCell ref="C116:D116"/>
    <mergeCell ref="E116:F116"/>
    <mergeCell ref="G116:H116"/>
    <mergeCell ref="I116:J116"/>
    <mergeCell ref="C110:D110"/>
    <mergeCell ref="E110:F110"/>
    <mergeCell ref="G110:H110"/>
    <mergeCell ref="I110:J110"/>
    <mergeCell ref="B111:J112"/>
    <mergeCell ref="B113:J114"/>
    <mergeCell ref="B100:B101"/>
    <mergeCell ref="C100:C101"/>
    <mergeCell ref="D100:D101"/>
    <mergeCell ref="P100:P101"/>
    <mergeCell ref="C108:D108"/>
    <mergeCell ref="E108:F108"/>
    <mergeCell ref="G108:H108"/>
    <mergeCell ref="I108:J108"/>
    <mergeCell ref="C109:D109"/>
    <mergeCell ref="E109:F109"/>
    <mergeCell ref="G109:H109"/>
    <mergeCell ref="I109:J109"/>
    <mergeCell ref="B104:P105"/>
    <mergeCell ref="B106:J107"/>
    <mergeCell ref="P54:P55"/>
    <mergeCell ref="B70:B71"/>
    <mergeCell ref="C70:C71"/>
    <mergeCell ref="D70:D71"/>
    <mergeCell ref="P70:P71"/>
    <mergeCell ref="B62:B63"/>
    <mergeCell ref="C62:C63"/>
    <mergeCell ref="D62:D63"/>
    <mergeCell ref="P62:P63"/>
    <mergeCell ref="B68:B69"/>
    <mergeCell ref="C68:C69"/>
    <mergeCell ref="D68:D69"/>
    <mergeCell ref="P68:P69"/>
    <mergeCell ref="B94:B95"/>
    <mergeCell ref="C94:C95"/>
    <mergeCell ref="D94:D95"/>
    <mergeCell ref="P94:P95"/>
    <mergeCell ref="B98:B99"/>
    <mergeCell ref="C98:C99"/>
    <mergeCell ref="D98:D99"/>
    <mergeCell ref="P98:P99"/>
    <mergeCell ref="B80:B81"/>
    <mergeCell ref="C80:C81"/>
    <mergeCell ref="D80:D81"/>
    <mergeCell ref="P80:P81"/>
    <mergeCell ref="B86:B87"/>
    <mergeCell ref="C86:C87"/>
    <mergeCell ref="D86:D87"/>
    <mergeCell ref="P86:P87"/>
    <mergeCell ref="B88:B89"/>
    <mergeCell ref="C88:C89"/>
    <mergeCell ref="D88:D89"/>
    <mergeCell ref="P88:P89"/>
    <mergeCell ref="B92:B93"/>
    <mergeCell ref="C92:C93"/>
    <mergeCell ref="D92:D93"/>
    <mergeCell ref="P92:P93"/>
    <mergeCell ref="C90:C91"/>
    <mergeCell ref="D90:D91"/>
    <mergeCell ref="P90:P91"/>
    <mergeCell ref="B74:B75"/>
    <mergeCell ref="C74:C75"/>
    <mergeCell ref="D74:D75"/>
    <mergeCell ref="P74:P75"/>
    <mergeCell ref="B76:B77"/>
    <mergeCell ref="C76:C77"/>
    <mergeCell ref="D76:D77"/>
    <mergeCell ref="P76:P77"/>
    <mergeCell ref="B54:B55"/>
    <mergeCell ref="C54:C55"/>
    <mergeCell ref="D54:D55"/>
    <mergeCell ref="B96:B97"/>
    <mergeCell ref="C96:C97"/>
    <mergeCell ref="D96:D97"/>
    <mergeCell ref="P96:P97"/>
    <mergeCell ref="B82:B83"/>
    <mergeCell ref="C82:C83"/>
    <mergeCell ref="D82:D83"/>
    <mergeCell ref="P82:P83"/>
    <mergeCell ref="B72:B73"/>
    <mergeCell ref="C72:C73"/>
    <mergeCell ref="D72:D73"/>
    <mergeCell ref="P72:P73"/>
    <mergeCell ref="B84:B85"/>
    <mergeCell ref="C84:C85"/>
    <mergeCell ref="D84:D85"/>
    <mergeCell ref="P84:P85"/>
    <mergeCell ref="B78:B79"/>
    <mergeCell ref="C78:C79"/>
    <mergeCell ref="D78:D79"/>
    <mergeCell ref="P78:P79"/>
    <mergeCell ref="B90:B91"/>
    <mergeCell ref="B58:B59"/>
    <mergeCell ref="C58:C59"/>
    <mergeCell ref="D58:D59"/>
    <mergeCell ref="P58:P59"/>
    <mergeCell ref="B66:B67"/>
    <mergeCell ref="C66:C67"/>
    <mergeCell ref="D66:D67"/>
    <mergeCell ref="P66:P67"/>
    <mergeCell ref="B56:B57"/>
    <mergeCell ref="C56:C57"/>
    <mergeCell ref="D56:D57"/>
    <mergeCell ref="P56:P57"/>
    <mergeCell ref="B64:B65"/>
    <mergeCell ref="C64:C65"/>
    <mergeCell ref="D64:D65"/>
    <mergeCell ref="P64:P65"/>
    <mergeCell ref="B60:B61"/>
    <mergeCell ref="C60:C61"/>
    <mergeCell ref="D60:D61"/>
    <mergeCell ref="P60:P61"/>
    <mergeCell ref="B3:D4"/>
    <mergeCell ref="E3:P4"/>
    <mergeCell ref="B46:P50"/>
    <mergeCell ref="B51:D52"/>
    <mergeCell ref="E51:P52"/>
    <mergeCell ref="B102:B103"/>
    <mergeCell ref="C102:C103"/>
    <mergeCell ref="D102:D103"/>
    <mergeCell ref="P102:P103"/>
    <mergeCell ref="B6:B7"/>
    <mergeCell ref="B36:B37"/>
    <mergeCell ref="C6:C7"/>
    <mergeCell ref="C36:C37"/>
    <mergeCell ref="C40:C41"/>
    <mergeCell ref="C14:C15"/>
    <mergeCell ref="C26:C27"/>
    <mergeCell ref="C24:C25"/>
    <mergeCell ref="C34:C35"/>
    <mergeCell ref="C10:C11"/>
    <mergeCell ref="C20:C21"/>
    <mergeCell ref="C18:C19"/>
    <mergeCell ref="C12:C13"/>
    <mergeCell ref="C28:C29"/>
    <mergeCell ref="C22:C23"/>
    <mergeCell ref="D6:D7"/>
    <mergeCell ref="D36:D37"/>
    <mergeCell ref="D40:D41"/>
    <mergeCell ref="D14:D15"/>
    <mergeCell ref="D26:D27"/>
    <mergeCell ref="D24:D25"/>
    <mergeCell ref="D34:D35"/>
    <mergeCell ref="D10:D11"/>
    <mergeCell ref="D20:D21"/>
    <mergeCell ref="D18:D19"/>
    <mergeCell ref="D12:D13"/>
    <mergeCell ref="D28:D29"/>
    <mergeCell ref="D22:D23"/>
    <mergeCell ref="D16:D17"/>
    <mergeCell ref="D30:D31"/>
    <mergeCell ref="D38:D39"/>
    <mergeCell ref="D8:D9"/>
    <mergeCell ref="P6:P7"/>
    <mergeCell ref="P36:P37"/>
    <mergeCell ref="P40:P41"/>
    <mergeCell ref="P14:P15"/>
    <mergeCell ref="P26:P27"/>
    <mergeCell ref="P24:P25"/>
    <mergeCell ref="P34:P35"/>
    <mergeCell ref="P10:P11"/>
    <mergeCell ref="P20:P21"/>
    <mergeCell ref="P18:P19"/>
    <mergeCell ref="P12:P13"/>
    <mergeCell ref="P28:P29"/>
    <mergeCell ref="P22:P23"/>
    <mergeCell ref="P16:P17"/>
    <mergeCell ref="P30:P31"/>
    <mergeCell ref="P38:P39"/>
    <mergeCell ref="P8:P9"/>
    <mergeCell ref="P32:P33"/>
    <mergeCell ref="B44:B45"/>
    <mergeCell ref="C44:C45"/>
    <mergeCell ref="D44:D45"/>
    <mergeCell ref="B32:B33"/>
    <mergeCell ref="C32:C33"/>
    <mergeCell ref="D32:D33"/>
    <mergeCell ref="B28:B29"/>
    <mergeCell ref="C30:C31"/>
    <mergeCell ref="C42:C43"/>
    <mergeCell ref="C38:C39"/>
    <mergeCell ref="D42:D43"/>
    <mergeCell ref="B22:B23"/>
    <mergeCell ref="B16:B17"/>
    <mergeCell ref="B30:B31"/>
    <mergeCell ref="B42:B43"/>
    <mergeCell ref="B38:B39"/>
    <mergeCell ref="B8:B9"/>
    <mergeCell ref="B40:B41"/>
    <mergeCell ref="B14:B15"/>
    <mergeCell ref="B26:B27"/>
    <mergeCell ref="B24:B25"/>
    <mergeCell ref="B34:B35"/>
    <mergeCell ref="B10:B11"/>
    <mergeCell ref="B20:B21"/>
    <mergeCell ref="B18:B19"/>
    <mergeCell ref="B12:B13"/>
    <mergeCell ref="C16:C17"/>
    <mergeCell ref="C8:C9"/>
  </mergeCells>
  <phoneticPr fontId="26" type="noConversion"/>
  <pageMargins left="0.7" right="0.7" top="0.75" bottom="0.75" header="0.3" footer="0.3"/>
  <pageSetup paperSize="9" scale="70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T116"/>
  <sheetViews>
    <sheetView zoomScaleNormal="100" workbookViewId="0">
      <pane ySplit="1" topLeftCell="A59" activePane="bottomLeft" state="frozen"/>
      <selection pane="bottomLeft" activeCell="L107" sqref="L107"/>
    </sheetView>
  </sheetViews>
  <sheetFormatPr defaultColWidth="9.109375" defaultRowHeight="14.4" x14ac:dyDescent="0.3"/>
  <cols>
    <col min="1" max="1" width="8.88671875" style="54" customWidth="1"/>
    <col min="2" max="2" width="6.88671875" style="54" customWidth="1"/>
    <col min="3" max="3" width="24.6640625" style="54" customWidth="1"/>
    <col min="4" max="4" width="23.6640625" style="54" customWidth="1"/>
    <col min="5" max="13" width="9.109375" style="54"/>
    <col min="14" max="14" width="8.6640625" style="54" customWidth="1"/>
    <col min="15" max="15" width="9.6640625" style="54" customWidth="1"/>
    <col min="16" max="16" width="13.6640625" style="54" customWidth="1"/>
    <col min="17" max="16384" width="9.109375" style="54"/>
  </cols>
  <sheetData>
    <row r="3" spans="2:16" x14ac:dyDescent="0.3">
      <c r="B3" s="123" t="s">
        <v>308</v>
      </c>
      <c r="C3" s="124"/>
      <c r="D3" s="125"/>
      <c r="E3" s="147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</row>
    <row r="4" spans="2:16" x14ac:dyDescent="0.3">
      <c r="B4" s="126"/>
      <c r="C4" s="127"/>
      <c r="D4" s="128"/>
      <c r="E4" s="126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2:16" ht="18" customHeight="1" x14ac:dyDescent="0.3">
      <c r="B5" s="83"/>
      <c r="C5" s="82" t="s">
        <v>324</v>
      </c>
      <c r="D5" s="82" t="s">
        <v>2</v>
      </c>
      <c r="E5" s="81" t="s">
        <v>321</v>
      </c>
      <c r="F5" s="81" t="s">
        <v>18</v>
      </c>
      <c r="G5" s="81" t="s">
        <v>19</v>
      </c>
      <c r="H5" s="81" t="s">
        <v>23</v>
      </c>
      <c r="I5" s="81" t="s">
        <v>24</v>
      </c>
      <c r="J5" s="81" t="s">
        <v>322</v>
      </c>
      <c r="K5" s="81" t="s">
        <v>20</v>
      </c>
      <c r="L5" s="81" t="s">
        <v>22</v>
      </c>
      <c r="M5" s="81" t="s">
        <v>21</v>
      </c>
      <c r="N5" s="81" t="s">
        <v>323</v>
      </c>
      <c r="O5" s="81" t="s">
        <v>9</v>
      </c>
      <c r="P5" s="83" t="s">
        <v>169</v>
      </c>
    </row>
    <row r="6" spans="2:16" ht="14.1" customHeight="1" x14ac:dyDescent="0.3">
      <c r="B6" s="141" t="s">
        <v>313</v>
      </c>
      <c r="C6" s="145" t="str">
        <f>TEKMOVALCI!D89</f>
        <v>Urh Skamen</v>
      </c>
      <c r="D6" s="145" t="str">
        <f>TEKMOVALCI!E89</f>
        <v>Freestyle ski klub Celje</v>
      </c>
      <c r="E6" s="70">
        <v>1</v>
      </c>
      <c r="F6" s="97">
        <v>7.3</v>
      </c>
      <c r="G6" s="97">
        <v>7</v>
      </c>
      <c r="H6" s="97">
        <v>7.6</v>
      </c>
      <c r="I6" s="97">
        <v>7.2</v>
      </c>
      <c r="J6" s="97">
        <v>9.6999999999999993</v>
      </c>
      <c r="K6" s="64">
        <v>12.61</v>
      </c>
      <c r="L6" s="97"/>
      <c r="M6" s="97"/>
      <c r="N6" s="97">
        <f>SUM(F6:I6)-MAX(F6:I6)-MIN(F6:I6)</f>
        <v>14.5</v>
      </c>
      <c r="O6" s="64">
        <f>IF(SUM(F6:I6)-MAX(F6:I6)-MIN(F6:I6)+J6+SUM(K6:L6)-M6 &lt; 0, 0, SUM(F6:I6)-MAX(F6:I6)-MIN(F6:I6)+J6+SUM(K6:L6)-M6)</f>
        <v>36.81</v>
      </c>
      <c r="P6" s="143">
        <f>SUM(O6,O7)</f>
        <v>76.855000000000004</v>
      </c>
    </row>
    <row r="7" spans="2:16" ht="14.1" customHeight="1" x14ac:dyDescent="0.3">
      <c r="B7" s="142"/>
      <c r="C7" s="146"/>
      <c r="D7" s="146"/>
      <c r="E7" s="71">
        <v>2</v>
      </c>
      <c r="F7" s="99">
        <v>7.5</v>
      </c>
      <c r="G7" s="99">
        <v>7.4</v>
      </c>
      <c r="H7" s="99">
        <v>7.2</v>
      </c>
      <c r="I7" s="99">
        <v>7.1</v>
      </c>
      <c r="J7" s="99">
        <v>9.5</v>
      </c>
      <c r="K7" s="67">
        <v>12.244999999999999</v>
      </c>
      <c r="L7" s="99">
        <v>3.7</v>
      </c>
      <c r="M7" s="99"/>
      <c r="N7" s="98">
        <f>SUM(F7:I7)-MAX(F7:I7)-MIN(F7:I7)</f>
        <v>14.600000000000003</v>
      </c>
      <c r="O7" s="64">
        <f>IF(SUM(F7:I7)-MAX(F7:I7)-MIN(F7:I7)+J7+SUM(K7:L7)-M7 &lt; 0, 0, SUM(F7:I7)-MAX(F7:I7)-MIN(F7:I7)+J7+SUM(K7:L7)-M7)</f>
        <v>40.045000000000002</v>
      </c>
      <c r="P7" s="144"/>
    </row>
    <row r="8" spans="2:16" ht="14.1" customHeight="1" x14ac:dyDescent="0.3">
      <c r="B8" s="141" t="s">
        <v>335</v>
      </c>
      <c r="C8" s="145" t="str">
        <f>TEKMOVALCI!D110</f>
        <v>Tinej Hrvatin</v>
      </c>
      <c r="D8" s="145" t="str">
        <f>TEKMOVALCI!E110</f>
        <v>ŠK Salto Koper</v>
      </c>
      <c r="E8" s="68">
        <v>1</v>
      </c>
      <c r="F8" s="97">
        <v>7.1</v>
      </c>
      <c r="G8" s="97">
        <v>6.7</v>
      </c>
      <c r="H8" s="97">
        <v>7.1</v>
      </c>
      <c r="I8" s="97">
        <v>7</v>
      </c>
      <c r="J8" s="97">
        <v>9.5</v>
      </c>
      <c r="K8" s="64">
        <v>12.27</v>
      </c>
      <c r="L8" s="97"/>
      <c r="M8" s="97"/>
      <c r="N8" s="97">
        <f>SUM(F8:I8)-MAX(F8:I8)-MIN(F8:I8)</f>
        <v>14.099999999999998</v>
      </c>
      <c r="O8" s="64">
        <f>IF(SUM(F8:I8)-MAX(F8:I8)-MIN(F8:I8)+J8+SUM(K8:L8)-M8 &lt; 0, 0, SUM(F8:I8)-MAX(F8:I8)-MIN(F8:I8)+J8+SUM(K8:L8)-M8)</f>
        <v>35.869999999999997</v>
      </c>
      <c r="P8" s="143">
        <f t="shared" ref="P8" si="0">SUM(O8,O9)</f>
        <v>74.585000000000008</v>
      </c>
    </row>
    <row r="9" spans="2:16" ht="14.1" customHeight="1" x14ac:dyDescent="0.3">
      <c r="B9" s="142"/>
      <c r="C9" s="146"/>
      <c r="D9" s="146"/>
      <c r="E9" s="69">
        <v>2</v>
      </c>
      <c r="F9" s="98">
        <v>7.2</v>
      </c>
      <c r="G9" s="98">
        <v>6.8</v>
      </c>
      <c r="H9" s="98">
        <v>6.9</v>
      </c>
      <c r="I9" s="98">
        <v>6.8</v>
      </c>
      <c r="J9" s="98">
        <v>9.6999999999999993</v>
      </c>
      <c r="K9" s="66">
        <v>12.015000000000001</v>
      </c>
      <c r="L9" s="98">
        <v>3.3</v>
      </c>
      <c r="M9" s="98"/>
      <c r="N9" s="98">
        <f>SUM(F9:I9)-MAX(F9:I9)-MIN(F9:I9)</f>
        <v>13.7</v>
      </c>
      <c r="O9" s="64">
        <f>IF(SUM(F9:I9)-MAX(F9:I9)-MIN(F9:I9)+J9+SUM(K9:L9)-M9 &lt; 0, 0, SUM(F9:I9)-MAX(F9:I9)-MIN(F9:I9)+J9+SUM(K9:L9)-M9)</f>
        <v>38.715000000000003</v>
      </c>
      <c r="P9" s="144"/>
    </row>
    <row r="10" spans="2:16" ht="14.1" customHeight="1" x14ac:dyDescent="0.3">
      <c r="B10" s="141" t="s">
        <v>336</v>
      </c>
      <c r="C10" s="145" t="str">
        <f>TEKMOVALCI!D96</f>
        <v>Brin Širaj</v>
      </c>
      <c r="D10" s="145" t="str">
        <f>TEKMOVALCI!E96</f>
        <v>ŠD Narodni dom</v>
      </c>
      <c r="E10" s="68">
        <v>1</v>
      </c>
      <c r="F10" s="97">
        <v>7.9</v>
      </c>
      <c r="G10" s="97">
        <v>7.3</v>
      </c>
      <c r="H10" s="97">
        <v>7.4</v>
      </c>
      <c r="I10" s="97">
        <v>7</v>
      </c>
      <c r="J10" s="97">
        <v>9.6999999999999993</v>
      </c>
      <c r="K10" s="64">
        <v>11.32</v>
      </c>
      <c r="L10" s="97"/>
      <c r="M10" s="97">
        <v>2</v>
      </c>
      <c r="N10" s="97">
        <f>SUM(F10:I10)-MAX(F10:I10)-MIN(F10:I10)</f>
        <v>14.700000000000003</v>
      </c>
      <c r="O10" s="64">
        <f>IF(SUM(F10:I10)-MAX(F10:I10)-MIN(F10:I10)+J10+SUM(K10:L10)-M10 &lt; 0, 0, SUM(F10:I10)-MAX(F10:I10)-MIN(F10:I10)+J10+SUM(K10:L10)-M10)</f>
        <v>33.72</v>
      </c>
      <c r="P10" s="143">
        <f t="shared" ref="P10" si="1">SUM(O10,O11)</f>
        <v>70.2</v>
      </c>
    </row>
    <row r="11" spans="2:16" ht="14.1" customHeight="1" x14ac:dyDescent="0.3">
      <c r="B11" s="142"/>
      <c r="C11" s="146"/>
      <c r="D11" s="146"/>
      <c r="E11" s="69">
        <v>2</v>
      </c>
      <c r="F11" s="98">
        <v>6.3</v>
      </c>
      <c r="G11" s="98">
        <v>5.9</v>
      </c>
      <c r="H11" s="98">
        <v>6.6</v>
      </c>
      <c r="I11" s="98">
        <v>6.2</v>
      </c>
      <c r="J11" s="98">
        <v>9</v>
      </c>
      <c r="K11" s="66">
        <v>10.58</v>
      </c>
      <c r="L11" s="98">
        <v>4.4000000000000004</v>
      </c>
      <c r="M11" s="98"/>
      <c r="N11" s="98">
        <f>SUM(F11:I11)-MAX(F11:I11)-MIN(F11:I11)</f>
        <v>12.499999999999998</v>
      </c>
      <c r="O11" s="64">
        <f>IF(SUM(F11:I11)-MAX(F11:I11)-MIN(F11:I11)+J11+SUM(K11:L11)-M11 &lt; 0, 0, SUM(F11:I11)-MAX(F11:I11)-MIN(F11:I11)+J11+SUM(K11:L11)-M11)</f>
        <v>36.480000000000004</v>
      </c>
      <c r="P11" s="144"/>
    </row>
    <row r="12" spans="2:16" ht="14.1" customHeight="1" x14ac:dyDescent="0.3">
      <c r="B12" s="141" t="s">
        <v>337</v>
      </c>
      <c r="C12" s="145" t="str">
        <f>TEKMOVALCI!D104</f>
        <v>Mark Martinuč</v>
      </c>
      <c r="D12" s="145" t="str">
        <f>TEKMOVALCI!E104</f>
        <v>ŠD Partizan Renče</v>
      </c>
      <c r="E12" s="68">
        <v>1</v>
      </c>
      <c r="F12" s="97">
        <v>6.4</v>
      </c>
      <c r="G12" s="97">
        <v>6.6</v>
      </c>
      <c r="H12" s="97">
        <v>6.7</v>
      </c>
      <c r="I12" s="97">
        <v>6.2</v>
      </c>
      <c r="J12" s="97">
        <v>9.3000000000000007</v>
      </c>
      <c r="K12" s="64">
        <v>10.52</v>
      </c>
      <c r="L12" s="97"/>
      <c r="M12" s="97">
        <v>2</v>
      </c>
      <c r="N12" s="97">
        <f>SUM(F12:I12)-MAX(F12:I12)-MIN(F12:I12)</f>
        <v>13</v>
      </c>
      <c r="O12" s="64">
        <f>IF(SUM(F12:I12)-MAX(F12:I12)-MIN(F12:I12)+J12+SUM(K12:L12)-M12 &lt; 0, 0, SUM(F12:I12)-MAX(F12:I12)-MIN(F12:I12)+J12+SUM(K12:L12)-M12)</f>
        <v>30.82</v>
      </c>
      <c r="P12" s="143">
        <f t="shared" ref="P12" si="2">SUM(O12,O13)</f>
        <v>68.44</v>
      </c>
    </row>
    <row r="13" spans="2:16" ht="14.1" customHeight="1" x14ac:dyDescent="0.3">
      <c r="B13" s="142"/>
      <c r="C13" s="146"/>
      <c r="D13" s="146"/>
      <c r="E13" s="69">
        <v>2</v>
      </c>
      <c r="F13" s="98">
        <v>6.8</v>
      </c>
      <c r="G13" s="98">
        <v>6.6</v>
      </c>
      <c r="H13" s="98">
        <v>7</v>
      </c>
      <c r="I13" s="98">
        <v>7</v>
      </c>
      <c r="J13" s="98">
        <v>9.4</v>
      </c>
      <c r="K13" s="66">
        <v>10.52</v>
      </c>
      <c r="L13" s="98">
        <v>3.9</v>
      </c>
      <c r="M13" s="98"/>
      <c r="N13" s="98">
        <f>SUM(F13:I13)-MAX(F13:I13)-MIN(F13:I13)</f>
        <v>13.799999999999999</v>
      </c>
      <c r="O13" s="64">
        <f>IF(SUM(F13:I13)-MAX(F13:I13)-MIN(F13:I13)+J13+SUM(K13:L13)-M13 &lt; 0, 0, SUM(F13:I13)-MAX(F13:I13)-MIN(F13:I13)+J13+SUM(K13:L13)-M13)</f>
        <v>37.619999999999997</v>
      </c>
      <c r="P13" s="144"/>
    </row>
    <row r="14" spans="2:16" ht="14.1" customHeight="1" x14ac:dyDescent="0.3">
      <c r="B14" s="141" t="s">
        <v>339</v>
      </c>
      <c r="C14" s="145" t="str">
        <f>TEKMOVALCI!D99</f>
        <v>Mai Žmuc</v>
      </c>
      <c r="D14" s="145" t="str">
        <f>TEKMOVALCI!E99</f>
        <v>ŠD Narodni dom</v>
      </c>
      <c r="E14" s="68">
        <v>1</v>
      </c>
      <c r="F14" s="97">
        <v>6.7</v>
      </c>
      <c r="G14" s="97">
        <v>6.5</v>
      </c>
      <c r="H14" s="97">
        <v>6.2</v>
      </c>
      <c r="I14" s="97">
        <v>6.5</v>
      </c>
      <c r="J14" s="97">
        <v>9.3000000000000007</v>
      </c>
      <c r="K14" s="64">
        <v>10.99</v>
      </c>
      <c r="L14" s="97"/>
      <c r="M14" s="97">
        <v>2</v>
      </c>
      <c r="N14" s="97">
        <f>SUM(F14:I14)-MAX(F14:I14)-MIN(F14:I14)</f>
        <v>13</v>
      </c>
      <c r="O14" s="64">
        <f>IF(SUM(F14:I14)-MAX(F14:I14)-MIN(F14:I14)+J14+SUM(K14:L14)-M14 &lt; 0, 0, SUM(F14:I14)-MAX(F14:I14)-MIN(F14:I14)+J14+SUM(K14:L14)-M14)</f>
        <v>31.29</v>
      </c>
      <c r="P14" s="143">
        <f t="shared" ref="P14" si="3">SUM(O14,O15)</f>
        <v>68.050000000000011</v>
      </c>
    </row>
    <row r="15" spans="2:16" ht="14.1" customHeight="1" x14ac:dyDescent="0.3">
      <c r="B15" s="142"/>
      <c r="C15" s="146"/>
      <c r="D15" s="146"/>
      <c r="E15" s="69">
        <v>2</v>
      </c>
      <c r="F15" s="98">
        <v>7.1</v>
      </c>
      <c r="G15" s="98">
        <v>6.1</v>
      </c>
      <c r="H15" s="98">
        <v>6.4</v>
      </c>
      <c r="I15" s="98">
        <v>6.8</v>
      </c>
      <c r="J15" s="98">
        <v>9.6</v>
      </c>
      <c r="K15" s="66">
        <v>11.06</v>
      </c>
      <c r="L15" s="98">
        <v>2.9</v>
      </c>
      <c r="M15" s="98"/>
      <c r="N15" s="98">
        <f>SUM(F15:I15)-MAX(F15:I15)-MIN(F15:I15)</f>
        <v>13.200000000000005</v>
      </c>
      <c r="O15" s="64">
        <f>IF(SUM(F15:I15)-MAX(F15:I15)-MIN(F15:I15)+J15+SUM(K15:L15)-M15 &lt; 0, 0, SUM(F15:I15)-MAX(F15:I15)-MIN(F15:I15)+J15+SUM(K15:L15)-M15)</f>
        <v>36.760000000000005</v>
      </c>
      <c r="P15" s="144"/>
    </row>
    <row r="16" spans="2:16" ht="14.1" customHeight="1" x14ac:dyDescent="0.3">
      <c r="B16" s="141" t="s">
        <v>340</v>
      </c>
      <c r="C16" s="145" t="str">
        <f>TEKMOVALCI!D91</f>
        <v>Luka Jeraša</v>
      </c>
      <c r="D16" s="145" t="str">
        <f>TEKMOVALCI!E91</f>
        <v>ŠD Matrica GYM</v>
      </c>
      <c r="E16" s="68">
        <v>1</v>
      </c>
      <c r="F16" s="97">
        <v>6.8</v>
      </c>
      <c r="G16" s="97">
        <v>6.6</v>
      </c>
      <c r="H16" s="97">
        <v>7</v>
      </c>
      <c r="I16" s="97">
        <v>6.4</v>
      </c>
      <c r="J16" s="97">
        <v>9.5</v>
      </c>
      <c r="K16" s="64">
        <v>10.33</v>
      </c>
      <c r="L16" s="97"/>
      <c r="M16" s="97">
        <v>4</v>
      </c>
      <c r="N16" s="97">
        <f>SUM(F16:I16)-MAX(F16:I16)-MIN(F16:I16)</f>
        <v>13.399999999999997</v>
      </c>
      <c r="O16" s="64">
        <f>IF(SUM(F16:I16)-MAX(F16:I16)-MIN(F16:I16)+J16+SUM(K16:L16)-M16 &lt; 0, 0, SUM(F16:I16)-MAX(F16:I16)-MIN(F16:I16)+J16+SUM(K16:L16)-M16)</f>
        <v>29.229999999999997</v>
      </c>
      <c r="P16" s="143">
        <f t="shared" ref="P16" si="4">SUM(O16,O17)</f>
        <v>64.990000000000009</v>
      </c>
    </row>
    <row r="17" spans="2:16" ht="14.1" customHeight="1" x14ac:dyDescent="0.3">
      <c r="B17" s="142"/>
      <c r="C17" s="146"/>
      <c r="D17" s="146"/>
      <c r="E17" s="69">
        <v>2</v>
      </c>
      <c r="F17" s="98">
        <v>6.9</v>
      </c>
      <c r="G17" s="98">
        <v>6.6</v>
      </c>
      <c r="H17" s="98">
        <v>6.8</v>
      </c>
      <c r="I17" s="98">
        <v>6.2</v>
      </c>
      <c r="J17" s="98">
        <v>9.5</v>
      </c>
      <c r="K17" s="66">
        <v>9.86</v>
      </c>
      <c r="L17" s="98">
        <v>3</v>
      </c>
      <c r="M17" s="98"/>
      <c r="N17" s="98">
        <f>SUM(F17:I17)-MAX(F17:I17)-MIN(F17:I17)</f>
        <v>13.400000000000002</v>
      </c>
      <c r="O17" s="64">
        <f>IF(SUM(F17:I17)-MAX(F17:I17)-MIN(F17:I17)+J17+SUM(K17:L17)-M17 &lt; 0, 0, SUM(F17:I17)-MAX(F17:I17)-MIN(F17:I17)+J17+SUM(K17:L17)-M17)</f>
        <v>35.760000000000005</v>
      </c>
      <c r="P17" s="144"/>
    </row>
    <row r="18" spans="2:16" ht="14.1" customHeight="1" x14ac:dyDescent="0.3">
      <c r="B18" s="141" t="s">
        <v>341</v>
      </c>
      <c r="C18" s="145" t="str">
        <f>TEKMOVALCI!D102</f>
        <v>Matic Jelen</v>
      </c>
      <c r="D18" s="145" t="str">
        <f>TEKMOVALCI!E102</f>
        <v>ŠD Partizan Renče</v>
      </c>
      <c r="E18" s="68">
        <v>1</v>
      </c>
      <c r="F18" s="97">
        <v>6.5</v>
      </c>
      <c r="G18" s="97">
        <v>6</v>
      </c>
      <c r="H18" s="97">
        <v>5.7</v>
      </c>
      <c r="I18" s="97">
        <v>5.6</v>
      </c>
      <c r="J18" s="97">
        <v>9.6</v>
      </c>
      <c r="K18" s="64">
        <v>11.58</v>
      </c>
      <c r="L18" s="97"/>
      <c r="M18" s="97">
        <v>4</v>
      </c>
      <c r="N18" s="97">
        <f>SUM(F18:I18)-MAX(F18:I18)-MIN(F18:I18)</f>
        <v>11.699999999999998</v>
      </c>
      <c r="O18" s="64">
        <f>IF(SUM(F18:I18)-MAX(F18:I18)-MIN(F18:I18)+J18+SUM(K18:L18)-M18 &lt; 0, 0, SUM(F18:I18)-MAX(F18:I18)-MIN(F18:I18)+J18+SUM(K18:L18)-M18)</f>
        <v>28.879999999999995</v>
      </c>
      <c r="P18" s="143">
        <f t="shared" ref="P18" si="5">SUM(O18,O19)</f>
        <v>63.179999999999993</v>
      </c>
    </row>
    <row r="19" spans="2:16" ht="14.1" customHeight="1" x14ac:dyDescent="0.3">
      <c r="B19" s="142"/>
      <c r="C19" s="146"/>
      <c r="D19" s="146"/>
      <c r="E19" s="69">
        <v>2</v>
      </c>
      <c r="F19" s="98">
        <v>5.9</v>
      </c>
      <c r="G19" s="98">
        <v>5.3</v>
      </c>
      <c r="H19" s="98">
        <v>5.3</v>
      </c>
      <c r="I19" s="98">
        <v>5</v>
      </c>
      <c r="J19" s="98">
        <v>9.4</v>
      </c>
      <c r="K19" s="66">
        <v>10.6</v>
      </c>
      <c r="L19" s="98">
        <v>3.7</v>
      </c>
      <c r="M19" s="98"/>
      <c r="N19" s="98">
        <f>SUM(F19:I19)-MAX(F19:I19)-MIN(F19:I19)</f>
        <v>10.6</v>
      </c>
      <c r="O19" s="64">
        <f>IF(SUM(F19:I19)-MAX(F19:I19)-MIN(F19:I19)+J19+SUM(K19:L19)-M19 &lt; 0, 0, SUM(F19:I19)-MAX(F19:I19)-MIN(F19:I19)+J19+SUM(K19:L19)-M19)</f>
        <v>34.299999999999997</v>
      </c>
      <c r="P19" s="144"/>
    </row>
    <row r="20" spans="2:16" ht="14.1" customHeight="1" x14ac:dyDescent="0.3">
      <c r="B20" s="141" t="s">
        <v>344</v>
      </c>
      <c r="C20" s="145" t="str">
        <f>TEKMOVALCI!D103</f>
        <v>Gal Juretič</v>
      </c>
      <c r="D20" s="145" t="str">
        <f>TEKMOVALCI!E103</f>
        <v>ŠD Partizan Renče</v>
      </c>
      <c r="E20" s="68">
        <v>1</v>
      </c>
      <c r="F20" s="97">
        <v>7.1</v>
      </c>
      <c r="G20" s="97">
        <v>6.2</v>
      </c>
      <c r="H20" s="97">
        <v>6.5</v>
      </c>
      <c r="I20" s="97">
        <v>7</v>
      </c>
      <c r="J20" s="97">
        <v>9.1999999999999993</v>
      </c>
      <c r="K20" s="64">
        <v>10.61</v>
      </c>
      <c r="L20" s="97"/>
      <c r="M20" s="97">
        <v>2</v>
      </c>
      <c r="N20" s="97">
        <f>SUM(F20:I20)-MAX(F20:I20)-MIN(F20:I20)</f>
        <v>13.500000000000004</v>
      </c>
      <c r="O20" s="64">
        <f>IF(SUM(F20:I20)-MAX(F20:I20)-MIN(F20:I20)+J20+SUM(K20:L20)-M20 &lt; 0, 0, SUM(F20:I20)-MAX(F20:I20)-MIN(F20:I20)+J20+SUM(K20:L20)-M20)</f>
        <v>31.310000000000002</v>
      </c>
      <c r="P20" s="143">
        <f t="shared" ref="P20" si="6">SUM(O20,O21)</f>
        <v>60.7</v>
      </c>
    </row>
    <row r="21" spans="2:16" ht="14.1" customHeight="1" x14ac:dyDescent="0.3">
      <c r="B21" s="142"/>
      <c r="C21" s="146"/>
      <c r="D21" s="146"/>
      <c r="E21" s="69">
        <v>2</v>
      </c>
      <c r="F21" s="98">
        <v>5.3</v>
      </c>
      <c r="G21" s="98">
        <v>5.2</v>
      </c>
      <c r="H21" s="98">
        <v>5.3</v>
      </c>
      <c r="I21" s="98">
        <v>5.0999999999999996</v>
      </c>
      <c r="J21" s="98">
        <v>7.4</v>
      </c>
      <c r="K21" s="66">
        <v>8.59</v>
      </c>
      <c r="L21" s="98">
        <v>2.9</v>
      </c>
      <c r="M21" s="98"/>
      <c r="N21" s="98">
        <f>SUM(F21:I21)-MAX(F21:I21)-MIN(F21:I21)</f>
        <v>10.499999999999998</v>
      </c>
      <c r="O21" s="64">
        <f>IF(SUM(F21:I21)-MAX(F21:I21)-MIN(F21:I21)+J21+SUM(K21:L21)-M21 &lt; 0, 0, SUM(F21:I21)-MAX(F21:I21)-MIN(F21:I21)+J21+SUM(K21:L21)-M21)</f>
        <v>29.39</v>
      </c>
      <c r="P21" s="144"/>
    </row>
    <row r="22" spans="2:16" ht="14.1" customHeight="1" x14ac:dyDescent="0.3">
      <c r="B22" s="141" t="s">
        <v>363</v>
      </c>
      <c r="C22" s="145" t="str">
        <f>TEKMOVALCI!D93</f>
        <v>Jan Novljan</v>
      </c>
      <c r="D22" s="145" t="str">
        <f>TEKMOVALCI!E93</f>
        <v>ŠD Matrica GYM</v>
      </c>
      <c r="E22" s="68">
        <v>1</v>
      </c>
      <c r="F22" s="97">
        <v>6.7</v>
      </c>
      <c r="G22" s="97">
        <v>6.6</v>
      </c>
      <c r="H22" s="97">
        <v>6.9</v>
      </c>
      <c r="I22" s="97">
        <v>7.2</v>
      </c>
      <c r="J22" s="97">
        <v>9.4</v>
      </c>
      <c r="K22" s="64">
        <v>11.86</v>
      </c>
      <c r="L22" s="97"/>
      <c r="M22" s="97">
        <v>6</v>
      </c>
      <c r="N22" s="97">
        <f>SUM(F22:I22)-MAX(F22:I22)-MIN(F22:I22)</f>
        <v>13.600000000000003</v>
      </c>
      <c r="O22" s="64">
        <f>IF(SUM(F22:I22)-MAX(F22:I22)-MIN(F22:I22)+J22+SUM(K22:L22)-M22 &lt; 0, 0, SUM(F22:I22)-MAX(F22:I22)-MIN(F22:I22)+J22+SUM(K22:L22)-M22)</f>
        <v>28.86</v>
      </c>
      <c r="P22" s="143">
        <f t="shared" ref="P22" si="7">SUM(O22,O23)</f>
        <v>59.649999999999991</v>
      </c>
    </row>
    <row r="23" spans="2:16" ht="14.1" customHeight="1" x14ac:dyDescent="0.3">
      <c r="B23" s="142"/>
      <c r="C23" s="146"/>
      <c r="D23" s="146"/>
      <c r="E23" s="69">
        <v>2</v>
      </c>
      <c r="F23" s="98">
        <v>5.6</v>
      </c>
      <c r="G23" s="98">
        <v>5.3</v>
      </c>
      <c r="H23" s="98">
        <v>5.4</v>
      </c>
      <c r="I23" s="98">
        <v>5.8</v>
      </c>
      <c r="J23" s="98">
        <v>7.8</v>
      </c>
      <c r="K23" s="66">
        <v>9.7899999999999991</v>
      </c>
      <c r="L23" s="98">
        <v>2.2000000000000002</v>
      </c>
      <c r="M23" s="98"/>
      <c r="N23" s="98">
        <f>SUM(F23:I23)-MAX(F23:I23)-MIN(F23:I23)</f>
        <v>10.999999999999996</v>
      </c>
      <c r="O23" s="64">
        <f>IF(SUM(F23:I23)-MAX(F23:I23)-MIN(F23:I23)+J23+SUM(K23:L23)-M23 &lt; 0, 0, SUM(F23:I23)-MAX(F23:I23)-MIN(F23:I23)+J23+SUM(K23:L23)-M23)</f>
        <v>30.789999999999996</v>
      </c>
      <c r="P23" s="144"/>
    </row>
    <row r="24" spans="2:16" ht="14.1" customHeight="1" x14ac:dyDescent="0.3">
      <c r="B24" s="141" t="s">
        <v>364</v>
      </c>
      <c r="C24" s="145" t="str">
        <f>TEKMOVALCI!D92</f>
        <v>Grega Kalan</v>
      </c>
      <c r="D24" s="145" t="str">
        <f>TEKMOVALCI!E92</f>
        <v>ŠD Matrica GYM</v>
      </c>
      <c r="E24" s="68">
        <v>1</v>
      </c>
      <c r="F24" s="97">
        <v>5</v>
      </c>
      <c r="G24" s="97">
        <v>5.0999999999999996</v>
      </c>
      <c r="H24" s="97">
        <v>4.9000000000000004</v>
      </c>
      <c r="I24" s="97">
        <v>4.9000000000000004</v>
      </c>
      <c r="J24" s="97">
        <v>8.8000000000000007</v>
      </c>
      <c r="K24" s="64">
        <v>8.23</v>
      </c>
      <c r="L24" s="97"/>
      <c r="M24" s="97">
        <v>4</v>
      </c>
      <c r="N24" s="97">
        <f>SUM(F24:I24)-MAX(F24:I24)-MIN(F24:I24)</f>
        <v>9.8999999999999986</v>
      </c>
      <c r="O24" s="64">
        <f>IF(SUM(F24:I24)-MAX(F24:I24)-MIN(F24:I24)+J24+SUM(K24:L24)-M24 &lt; 0, 0, SUM(F24:I24)-MAX(F24:I24)-MIN(F24:I24)+J24+SUM(K24:L24)-M24)</f>
        <v>22.93</v>
      </c>
      <c r="P24" s="143">
        <f t="shared" ref="P24" si="8">SUM(O24,O25)</f>
        <v>56.58</v>
      </c>
    </row>
    <row r="25" spans="2:16" ht="14.1" customHeight="1" x14ac:dyDescent="0.3">
      <c r="B25" s="142"/>
      <c r="C25" s="146"/>
      <c r="D25" s="146"/>
      <c r="E25" s="69">
        <v>2</v>
      </c>
      <c r="F25" s="98">
        <v>6.5</v>
      </c>
      <c r="G25" s="98">
        <v>6.2</v>
      </c>
      <c r="H25" s="98">
        <v>6.5</v>
      </c>
      <c r="I25" s="98">
        <v>6</v>
      </c>
      <c r="J25" s="98">
        <v>9.5</v>
      </c>
      <c r="K25" s="66">
        <v>9.5500000000000007</v>
      </c>
      <c r="L25" s="98">
        <v>1.9</v>
      </c>
      <c r="M25" s="98"/>
      <c r="N25" s="98">
        <f>SUM(F25:I25)-MAX(F25:I25)-MIN(F25:I25)</f>
        <v>12.7</v>
      </c>
      <c r="O25" s="64">
        <f>IF(SUM(F25:I25)-MAX(F25:I25)-MIN(F25:I25)+J25+SUM(K25:L25)-M25 &lt; 0, 0, SUM(F25:I25)-MAX(F25:I25)-MIN(F25:I25)+J25+SUM(K25:L25)-M25)</f>
        <v>33.65</v>
      </c>
      <c r="P25" s="144"/>
    </row>
    <row r="26" spans="2:16" ht="14.1" customHeight="1" x14ac:dyDescent="0.3">
      <c r="B26" s="141" t="s">
        <v>365</v>
      </c>
      <c r="C26" s="145" t="str">
        <f>TEKMOVALCI!D90</f>
        <v>Mark Cvilak</v>
      </c>
      <c r="D26" s="145" t="str">
        <f>TEKMOVALCI!E90</f>
        <v>ŠD Matrica GYM</v>
      </c>
      <c r="E26" s="63">
        <v>1</v>
      </c>
      <c r="F26" s="97">
        <v>6.5</v>
      </c>
      <c r="G26" s="97">
        <v>6.7</v>
      </c>
      <c r="H26" s="97">
        <v>6.8</v>
      </c>
      <c r="I26" s="97">
        <v>6.4</v>
      </c>
      <c r="J26" s="97">
        <v>9.5</v>
      </c>
      <c r="K26" s="64">
        <v>10.045</v>
      </c>
      <c r="L26" s="97"/>
      <c r="M26" s="97">
        <v>6</v>
      </c>
      <c r="N26" s="97">
        <f>SUM(F26:I26)-MAX(F26:I26)-MIN(F26:I26)</f>
        <v>13.199999999999998</v>
      </c>
      <c r="O26" s="64">
        <f>IF(SUM(F26:I26)-MAX(F26:I26)-MIN(F26:I26)+J26+SUM(K26:L26)-M26 &lt; 0, 0, SUM(F26:I26)-MAX(F26:I26)-MIN(F26:I26)+J26+SUM(K26:L26)-M26)</f>
        <v>26.744999999999997</v>
      </c>
      <c r="P26" s="143">
        <f t="shared" ref="P26" si="9">SUM(O26,O27)</f>
        <v>56.295000000000002</v>
      </c>
    </row>
    <row r="27" spans="2:16" ht="14.1" customHeight="1" x14ac:dyDescent="0.3">
      <c r="B27" s="142"/>
      <c r="C27" s="146"/>
      <c r="D27" s="146"/>
      <c r="E27" s="65">
        <v>2</v>
      </c>
      <c r="F27" s="98">
        <v>5.4</v>
      </c>
      <c r="G27" s="98">
        <v>5.5</v>
      </c>
      <c r="H27" s="98">
        <v>5.4</v>
      </c>
      <c r="I27" s="98">
        <v>5.2</v>
      </c>
      <c r="J27" s="98">
        <v>7.5</v>
      </c>
      <c r="K27" s="66">
        <v>8.35</v>
      </c>
      <c r="L27" s="98">
        <v>2.9</v>
      </c>
      <c r="M27" s="98"/>
      <c r="N27" s="98">
        <f>SUM(F27:I27)-MAX(F27:I27)-MIN(F27:I27)</f>
        <v>10.8</v>
      </c>
      <c r="O27" s="64">
        <f>IF(SUM(F27:I27)-MAX(F27:I27)-MIN(F27:I27)+J27+SUM(K27:L27)-M27 &lt; 0, 0, SUM(F27:I27)-MAX(F27:I27)-MIN(F27:I27)+J27+SUM(K27:L27)-M27)</f>
        <v>29.55</v>
      </c>
      <c r="P27" s="144"/>
    </row>
    <row r="28" spans="2:16" ht="14.1" customHeight="1" x14ac:dyDescent="0.3">
      <c r="B28" s="141" t="s">
        <v>366</v>
      </c>
      <c r="C28" s="145" t="str">
        <f>TEKMOVALCI!D101</f>
        <v>Matic Bremec</v>
      </c>
      <c r="D28" s="145" t="str">
        <f>TEKMOVALCI!E101</f>
        <v>ŠD Partizan Renče</v>
      </c>
      <c r="E28" s="68">
        <v>1</v>
      </c>
      <c r="F28" s="97">
        <v>7</v>
      </c>
      <c r="G28" s="97">
        <v>6.6</v>
      </c>
      <c r="H28" s="97">
        <v>7.1</v>
      </c>
      <c r="I28" s="97">
        <v>6.9</v>
      </c>
      <c r="J28" s="97">
        <v>9.8000000000000007</v>
      </c>
      <c r="K28" s="64">
        <v>12.41</v>
      </c>
      <c r="L28" s="97"/>
      <c r="M28" s="97"/>
      <c r="N28" s="97">
        <f>SUM(F28:I28)-MAX(F28:I28)-MIN(F28:I28)</f>
        <v>13.9</v>
      </c>
      <c r="O28" s="64">
        <f>IF(SUM(F28:I28)-MAX(F28:I28)-MIN(F28:I28)+J28+SUM(K28:L28)-M28 &lt; 0, 0, SUM(F28:I28)-MAX(F28:I28)-MIN(F28:I28)+J28+SUM(K28:L28)-M28)</f>
        <v>36.11</v>
      </c>
      <c r="P28" s="143">
        <f t="shared" ref="P28" si="10">SUM(O28,O29)</f>
        <v>55.91</v>
      </c>
    </row>
    <row r="29" spans="2:16" ht="14.1" customHeight="1" x14ac:dyDescent="0.3">
      <c r="B29" s="142"/>
      <c r="C29" s="146"/>
      <c r="D29" s="146"/>
      <c r="E29" s="69">
        <v>2</v>
      </c>
      <c r="F29" s="98">
        <v>2.7</v>
      </c>
      <c r="G29" s="98">
        <v>2.9</v>
      </c>
      <c r="H29" s="98">
        <v>3</v>
      </c>
      <c r="I29" s="98">
        <v>2.7</v>
      </c>
      <c r="J29" s="98">
        <v>4.7</v>
      </c>
      <c r="K29" s="66">
        <v>6.5</v>
      </c>
      <c r="L29" s="98">
        <v>3</v>
      </c>
      <c r="M29" s="98"/>
      <c r="N29" s="98">
        <f>SUM(F29:I29)-MAX(F29:I29)-MIN(F29:I29)</f>
        <v>5.6000000000000005</v>
      </c>
      <c r="O29" s="64">
        <f>IF(SUM(F29:I29)-MAX(F29:I29)-MIN(F29:I29)+J29+SUM(K29:L29)-M29 &lt; 0, 0, SUM(F29:I29)-MAX(F29:I29)-MIN(F29:I29)+J29+SUM(K29:L29)-M29)</f>
        <v>19.8</v>
      </c>
      <c r="P29" s="144"/>
    </row>
    <row r="30" spans="2:16" ht="14.1" customHeight="1" x14ac:dyDescent="0.3">
      <c r="B30" s="141" t="s">
        <v>367</v>
      </c>
      <c r="C30" s="145" t="str">
        <f>TEKMOVALCI!D100</f>
        <v>Sebastiano Bon</v>
      </c>
      <c r="D30" s="145" t="str">
        <f>TEKMOVALCI!E100</f>
        <v>ŠD Partizan Renče</v>
      </c>
      <c r="E30" s="68">
        <v>1</v>
      </c>
      <c r="F30" s="97">
        <v>6.9</v>
      </c>
      <c r="G30" s="97">
        <v>6.7</v>
      </c>
      <c r="H30" s="97">
        <v>6.7</v>
      </c>
      <c r="I30" s="97">
        <v>6.9</v>
      </c>
      <c r="J30" s="97">
        <v>9.8000000000000007</v>
      </c>
      <c r="K30" s="64">
        <v>8.89</v>
      </c>
      <c r="L30" s="97"/>
      <c r="M30" s="97">
        <v>12</v>
      </c>
      <c r="N30" s="97">
        <f>SUM(F30:I30)-MAX(F30:I30)-MIN(F30:I30)</f>
        <v>13.600000000000005</v>
      </c>
      <c r="O30" s="64">
        <f>IF(SUM(F30:I30)-MAX(F30:I30)-MIN(F30:I30)+J30+SUM(K30:L30)-M30 &lt; 0, 0, SUM(F30:I30)-MAX(F30:I30)-MIN(F30:I30)+J30+SUM(K30:L30)-M30)</f>
        <v>20.290000000000006</v>
      </c>
      <c r="P30" s="143">
        <f t="shared" ref="P30" si="11">SUM(O30,O31)</f>
        <v>53.77000000000001</v>
      </c>
    </row>
    <row r="31" spans="2:16" ht="14.1" customHeight="1" x14ac:dyDescent="0.3">
      <c r="B31" s="142"/>
      <c r="C31" s="146"/>
      <c r="D31" s="146"/>
      <c r="E31" s="69">
        <v>2</v>
      </c>
      <c r="F31" s="98">
        <v>6.8</v>
      </c>
      <c r="G31" s="98">
        <v>6.8</v>
      </c>
      <c r="H31" s="98">
        <v>6.5</v>
      </c>
      <c r="I31" s="98">
        <v>7.1</v>
      </c>
      <c r="J31" s="98">
        <v>9.6999999999999993</v>
      </c>
      <c r="K31" s="66">
        <v>9.08</v>
      </c>
      <c r="L31" s="98">
        <v>1.1000000000000001</v>
      </c>
      <c r="M31" s="98"/>
      <c r="N31" s="98">
        <f>SUM(F31:I31)-MAX(F31:I31)-MIN(F31:I31)</f>
        <v>13.600000000000001</v>
      </c>
      <c r="O31" s="64">
        <f>IF(SUM(F31:I31)-MAX(F31:I31)-MIN(F31:I31)+J31+SUM(K31:L31)-M31 &lt; 0, 0, SUM(F31:I31)-MAX(F31:I31)-MIN(F31:I31)+J31+SUM(K31:L31)-M31)</f>
        <v>33.480000000000004</v>
      </c>
      <c r="P31" s="144"/>
    </row>
    <row r="32" spans="2:16" ht="14.1" customHeight="1" x14ac:dyDescent="0.3">
      <c r="B32" s="141" t="s">
        <v>368</v>
      </c>
      <c r="C32" s="145" t="str">
        <f>TEKMOVALCI!D107</f>
        <v>Mai Borkovič</v>
      </c>
      <c r="D32" s="145" t="str">
        <f>TEKMOVALCI!E107</f>
        <v>ŠD Sokol Bežigrad</v>
      </c>
      <c r="E32" s="68">
        <v>1</v>
      </c>
      <c r="F32" s="97">
        <v>3.7</v>
      </c>
      <c r="G32" s="97">
        <v>3.3</v>
      </c>
      <c r="H32" s="97">
        <v>3.6</v>
      </c>
      <c r="I32" s="97">
        <v>3.5</v>
      </c>
      <c r="J32" s="97">
        <v>6</v>
      </c>
      <c r="K32" s="64">
        <v>5.58</v>
      </c>
      <c r="L32" s="97"/>
      <c r="M32" s="97"/>
      <c r="N32" s="97">
        <f>SUM(F32:I32)-MAX(F32:I32)-MIN(F32:I32)</f>
        <v>7.0999999999999988</v>
      </c>
      <c r="O32" s="64">
        <f>IF(SUM(F32:I32)-MAX(F32:I32)-MIN(F32:I32)+J32+SUM(K32:L32)-M32 &lt; 0, 0, SUM(F32:I32)-MAX(F32:I32)-MIN(F32:I32)+J32+SUM(K32:L32)-M32)</f>
        <v>18.68</v>
      </c>
      <c r="P32" s="143">
        <f t="shared" ref="P32" si="12">SUM(O32,O33)</f>
        <v>52.860000000000007</v>
      </c>
    </row>
    <row r="33" spans="2:16" ht="14.1" customHeight="1" x14ac:dyDescent="0.3">
      <c r="B33" s="142"/>
      <c r="C33" s="146"/>
      <c r="D33" s="146"/>
      <c r="E33" s="69">
        <v>2</v>
      </c>
      <c r="F33" s="98">
        <v>6.3</v>
      </c>
      <c r="G33" s="98">
        <v>6.5</v>
      </c>
      <c r="H33" s="98">
        <v>6.4</v>
      </c>
      <c r="I33" s="98">
        <v>5.9</v>
      </c>
      <c r="J33" s="98">
        <v>9.5</v>
      </c>
      <c r="K33" s="66">
        <v>8.98</v>
      </c>
      <c r="L33" s="98">
        <v>3</v>
      </c>
      <c r="M33" s="98"/>
      <c r="N33" s="98">
        <f>SUM(F33:I33)-MAX(F33:I33)-MIN(F33:I33)</f>
        <v>12.700000000000001</v>
      </c>
      <c r="O33" s="64">
        <f>IF(SUM(F33:I33)-MAX(F33:I33)-MIN(F33:I33)+J33+SUM(K33:L33)-M33 &lt; 0, 0, SUM(F33:I33)-MAX(F33:I33)-MIN(F33:I33)+J33+SUM(K33:L33)-M33)</f>
        <v>34.180000000000007</v>
      </c>
      <c r="P33" s="144"/>
    </row>
    <row r="34" spans="2:16" ht="14.1" customHeight="1" x14ac:dyDescent="0.3">
      <c r="B34" s="141" t="s">
        <v>369</v>
      </c>
      <c r="C34" s="145" t="str">
        <f>TEKMOVALCI!D94</f>
        <v>Tian Beganović</v>
      </c>
      <c r="D34" s="145" t="str">
        <f>TEKMOVALCI!E94</f>
        <v>ŠD Narodni dom</v>
      </c>
      <c r="E34" s="68">
        <v>1</v>
      </c>
      <c r="F34" s="97">
        <v>7.5</v>
      </c>
      <c r="G34" s="97">
        <v>7.7</v>
      </c>
      <c r="H34" s="97">
        <v>7.5</v>
      </c>
      <c r="I34" s="97">
        <v>7.9</v>
      </c>
      <c r="J34" s="97">
        <v>9.6999999999999993</v>
      </c>
      <c r="K34" s="64">
        <v>12.03</v>
      </c>
      <c r="L34" s="97"/>
      <c r="M34" s="97"/>
      <c r="N34" s="97">
        <f>SUM(F34:I34)-MAX(F34:I34)-MIN(F34:I34)</f>
        <v>15.200000000000003</v>
      </c>
      <c r="O34" s="64">
        <f>IF(SUM(F34:I34)-MAX(F34:I34)-MIN(F34:I34)+J34+SUM(K34:L34)-M34 &lt; 0, 0, SUM(F34:I34)-MAX(F34:I34)-MIN(F34:I34)+J34+SUM(K34:L34)-M34)</f>
        <v>36.93</v>
      </c>
      <c r="P34" s="143">
        <f t="shared" ref="P34" si="13">SUM(O34,O35)</f>
        <v>49.61</v>
      </c>
    </row>
    <row r="35" spans="2:16" ht="14.1" customHeight="1" x14ac:dyDescent="0.3">
      <c r="B35" s="142"/>
      <c r="C35" s="146"/>
      <c r="D35" s="146"/>
      <c r="E35" s="69">
        <v>2</v>
      </c>
      <c r="F35" s="98">
        <v>2.1</v>
      </c>
      <c r="G35" s="98">
        <v>2.2999999999999998</v>
      </c>
      <c r="H35" s="98">
        <v>2.1</v>
      </c>
      <c r="I35" s="98">
        <v>2</v>
      </c>
      <c r="J35" s="98">
        <v>2.8</v>
      </c>
      <c r="K35" s="66">
        <v>3.88</v>
      </c>
      <c r="L35" s="98">
        <v>1.8</v>
      </c>
      <c r="M35" s="98"/>
      <c r="N35" s="98">
        <f>SUM(F35:I35)-MAX(F35:I35)-MIN(F35:I35)</f>
        <v>4.2</v>
      </c>
      <c r="O35" s="64">
        <f>IF(SUM(F35:I35)-MAX(F35:I35)-MIN(F35:I35)+J35+SUM(K35:L35)-M35 &lt; 0, 0, SUM(F35:I35)-MAX(F35:I35)-MIN(F35:I35)+J35+SUM(K35:L35)-M35)</f>
        <v>12.68</v>
      </c>
      <c r="P35" s="144"/>
    </row>
    <row r="36" spans="2:16" ht="14.1" customHeight="1" x14ac:dyDescent="0.3">
      <c r="B36" s="141" t="s">
        <v>370</v>
      </c>
      <c r="C36" s="145" t="str">
        <f>TEKMOVALCI!D106</f>
        <v>Val Borković</v>
      </c>
      <c r="D36" s="145" t="str">
        <f>TEKMOVALCI!E106</f>
        <v>ŠD Sokol Bežigrad</v>
      </c>
      <c r="E36" s="68">
        <v>1</v>
      </c>
      <c r="F36" s="97">
        <v>2.8</v>
      </c>
      <c r="G36" s="97">
        <v>2.7</v>
      </c>
      <c r="H36" s="97">
        <v>2.8</v>
      </c>
      <c r="I36" s="97">
        <v>2.8</v>
      </c>
      <c r="J36" s="97">
        <v>3.6</v>
      </c>
      <c r="K36" s="64">
        <v>3.96</v>
      </c>
      <c r="L36" s="97"/>
      <c r="M36" s="97"/>
      <c r="N36" s="97">
        <f>SUM(F36:I36)-MAX(F36:I36)-MIN(F36:I36)</f>
        <v>5.6000000000000005</v>
      </c>
      <c r="O36" s="64">
        <f>IF(SUM(F36:I36)-MAX(F36:I36)-MIN(F36:I36)+J36+SUM(K36:L36)-M36 &lt; 0, 0, SUM(F36:I36)-MAX(F36:I36)-MIN(F36:I36)+J36+SUM(K36:L36)-M36)</f>
        <v>13.16</v>
      </c>
      <c r="P36" s="143">
        <f t="shared" ref="P36" si="14">SUM(O36,O37)</f>
        <v>47.885000000000005</v>
      </c>
    </row>
    <row r="37" spans="2:16" ht="14.1" customHeight="1" x14ac:dyDescent="0.3">
      <c r="B37" s="142"/>
      <c r="C37" s="146"/>
      <c r="D37" s="146"/>
      <c r="E37" s="69">
        <v>2</v>
      </c>
      <c r="F37" s="98">
        <v>6.8</v>
      </c>
      <c r="G37" s="98">
        <v>6.9</v>
      </c>
      <c r="H37" s="98">
        <v>6.6</v>
      </c>
      <c r="I37" s="98">
        <v>6.5</v>
      </c>
      <c r="J37" s="98">
        <v>9.1</v>
      </c>
      <c r="K37" s="66">
        <v>9.2249999999999996</v>
      </c>
      <c r="L37" s="98">
        <v>3</v>
      </c>
      <c r="M37" s="98"/>
      <c r="N37" s="98">
        <f>SUM(F37:I37)-MAX(F37:I37)-MIN(F37:I37)</f>
        <v>13.399999999999999</v>
      </c>
      <c r="O37" s="64">
        <f>IF(SUM(F37:I37)-MAX(F37:I37)-MIN(F37:I37)+J37+SUM(K37:L37)-M37 &lt; 0, 0, SUM(F37:I37)-MAX(F37:I37)-MIN(F37:I37)+J37+SUM(K37:L37)-M37)</f>
        <v>34.725000000000001</v>
      </c>
      <c r="P37" s="144"/>
    </row>
    <row r="38" spans="2:16" ht="14.1" customHeight="1" x14ac:dyDescent="0.3">
      <c r="B38" s="141" t="s">
        <v>371</v>
      </c>
      <c r="C38" s="145" t="str">
        <f>TEKMOVALCI!D95</f>
        <v>Svit Kolarič</v>
      </c>
      <c r="D38" s="145" t="str">
        <f>TEKMOVALCI!E95</f>
        <v>ŠD Narodni dom</v>
      </c>
      <c r="E38" s="68">
        <v>1</v>
      </c>
      <c r="F38" s="97">
        <v>2.1</v>
      </c>
      <c r="G38" s="97">
        <v>2.1</v>
      </c>
      <c r="H38" s="97">
        <v>2</v>
      </c>
      <c r="I38" s="97">
        <v>1.8</v>
      </c>
      <c r="J38" s="97">
        <v>2.6</v>
      </c>
      <c r="K38" s="64">
        <v>3.21</v>
      </c>
      <c r="L38" s="97"/>
      <c r="M38" s="97"/>
      <c r="N38" s="97">
        <f>SUM(F38:I38)-MAX(F38:I38)-MIN(F38:I38)</f>
        <v>4.1000000000000005</v>
      </c>
      <c r="O38" s="64">
        <f>IF(SUM(F38:I38)-MAX(F38:I38)-MIN(F38:I38)+J38+SUM(K38:L38)-M38 &lt; 0, 0, SUM(F38:I38)-MAX(F38:I38)-MIN(F38:I38)+J38+SUM(K38:L38)-M38)</f>
        <v>9.91</v>
      </c>
      <c r="P38" s="143">
        <f t="shared" ref="P38" si="15">SUM(O38,O39)</f>
        <v>45.819999999999993</v>
      </c>
    </row>
    <row r="39" spans="2:16" ht="14.1" customHeight="1" x14ac:dyDescent="0.3">
      <c r="B39" s="142"/>
      <c r="C39" s="146"/>
      <c r="D39" s="146"/>
      <c r="E39" s="69">
        <v>2</v>
      </c>
      <c r="F39" s="98">
        <v>7</v>
      </c>
      <c r="G39" s="98">
        <v>6.7</v>
      </c>
      <c r="H39" s="98">
        <v>6.6</v>
      </c>
      <c r="I39" s="98">
        <v>7</v>
      </c>
      <c r="J39" s="98">
        <v>8.4</v>
      </c>
      <c r="K39" s="66">
        <v>10.91</v>
      </c>
      <c r="L39" s="98">
        <v>2.9</v>
      </c>
      <c r="M39" s="98"/>
      <c r="N39" s="98">
        <f>SUM(F39:I39)-MAX(F39:I39)-MIN(F39:I39)</f>
        <v>13.699999999999998</v>
      </c>
      <c r="O39" s="64">
        <f>IF(SUM(F39:I39)-MAX(F39:I39)-MIN(F39:I39)+J39+SUM(K39:L39)-M39 &lt; 0, 0, SUM(F39:I39)-MAX(F39:I39)-MIN(F39:I39)+J39+SUM(K39:L39)-M39)</f>
        <v>35.909999999999997</v>
      </c>
      <c r="P39" s="144"/>
    </row>
    <row r="40" spans="2:16" ht="14.1" customHeight="1" x14ac:dyDescent="0.3">
      <c r="B40" s="141" t="s">
        <v>372</v>
      </c>
      <c r="C40" s="145" t="str">
        <f>TEKMOVALCI!D105</f>
        <v>Emanuel Petrović</v>
      </c>
      <c r="D40" s="145" t="str">
        <f>TEKMOVALCI!E105</f>
        <v>ŠD Partizan Renče</v>
      </c>
      <c r="E40" s="68">
        <v>1</v>
      </c>
      <c r="F40" s="97">
        <v>7.2</v>
      </c>
      <c r="G40" s="97">
        <v>6.8</v>
      </c>
      <c r="H40" s="97">
        <v>7.1</v>
      </c>
      <c r="I40" s="97">
        <v>7.4</v>
      </c>
      <c r="J40" s="97">
        <v>9.4</v>
      </c>
      <c r="K40" s="64">
        <v>9.8800000000000008</v>
      </c>
      <c r="L40" s="97"/>
      <c r="M40" s="97">
        <v>6</v>
      </c>
      <c r="N40" s="97">
        <f>SUM(F40:I40)-MAX(F40:I40)-MIN(F40:I40)</f>
        <v>14.3</v>
      </c>
      <c r="O40" s="64">
        <f>IF(SUM(F40:I40)-MAX(F40:I40)-MIN(F40:I40)+J40+SUM(K40:L40)-M40 &lt; 0, 0, SUM(F40:I40)-MAX(F40:I40)-MIN(F40:I40)+J40+SUM(K40:L40)-M40)</f>
        <v>27.580000000000005</v>
      </c>
      <c r="P40" s="143">
        <f t="shared" ref="P40" si="16">SUM(O40,O41)</f>
        <v>36.700000000000003</v>
      </c>
    </row>
    <row r="41" spans="2:16" ht="14.1" customHeight="1" x14ac:dyDescent="0.3">
      <c r="B41" s="142"/>
      <c r="C41" s="146"/>
      <c r="D41" s="146"/>
      <c r="E41" s="69">
        <v>2</v>
      </c>
      <c r="F41" s="98">
        <v>2</v>
      </c>
      <c r="G41" s="98">
        <v>2.4</v>
      </c>
      <c r="H41" s="98">
        <v>1.9</v>
      </c>
      <c r="I41" s="98">
        <v>1.8</v>
      </c>
      <c r="J41" s="98">
        <v>1.7</v>
      </c>
      <c r="K41" s="66">
        <v>3.12</v>
      </c>
      <c r="L41" s="98">
        <v>0.4</v>
      </c>
      <c r="M41" s="98"/>
      <c r="N41" s="98">
        <f>SUM(F41:I41)-MAX(F41:I41)-MIN(F41:I41)</f>
        <v>3.9000000000000012</v>
      </c>
      <c r="O41" s="64">
        <f>IF(SUM(F41:I41)-MAX(F41:I41)-MIN(F41:I41)+J41+SUM(K41:L41)-M41 &lt; 0, 0, SUM(F41:I41)-MAX(F41:I41)-MIN(F41:I41)+J41+SUM(K41:L41)-M41)</f>
        <v>9.120000000000001</v>
      </c>
      <c r="P41" s="144"/>
    </row>
    <row r="42" spans="2:16" ht="14.1" customHeight="1" x14ac:dyDescent="0.3">
      <c r="B42" s="141" t="s">
        <v>373</v>
      </c>
      <c r="C42" s="145" t="str">
        <f>TEKMOVALCI!D98</f>
        <v>Žiga Vidmar</v>
      </c>
      <c r="D42" s="145" t="str">
        <f>TEKMOVALCI!E98</f>
        <v>ŠD Narodni dom</v>
      </c>
      <c r="E42" s="68">
        <v>1</v>
      </c>
      <c r="F42" s="97">
        <v>6.4</v>
      </c>
      <c r="G42" s="97">
        <v>6</v>
      </c>
      <c r="H42" s="97">
        <v>7</v>
      </c>
      <c r="I42" s="97">
        <v>6.3</v>
      </c>
      <c r="J42" s="97">
        <v>9.5</v>
      </c>
      <c r="K42" s="64">
        <v>9.93</v>
      </c>
      <c r="L42" s="97"/>
      <c r="M42" s="97">
        <v>4</v>
      </c>
      <c r="N42" s="97">
        <f>SUM(F42:I42)-MAX(F42:I42)-MIN(F42:I42)</f>
        <v>12.7</v>
      </c>
      <c r="O42" s="64">
        <f>IF(SUM(F42:I42)-MAX(F42:I42)-MIN(F42:I42)+J42+SUM(K42:L42)-M42 &lt; 0, 0, SUM(F42:I42)-MAX(F42:I42)-MIN(F42:I42)+J42+SUM(K42:L42)-M42)</f>
        <v>28.129999999999995</v>
      </c>
      <c r="P42" s="143">
        <f t="shared" ref="P42" si="17">SUM(O42,O43)</f>
        <v>31.719999999999995</v>
      </c>
    </row>
    <row r="43" spans="2:16" ht="14.1" customHeight="1" x14ac:dyDescent="0.3">
      <c r="B43" s="142"/>
      <c r="C43" s="146"/>
      <c r="D43" s="146"/>
      <c r="E43" s="69">
        <v>2</v>
      </c>
      <c r="F43" s="98">
        <v>0.7</v>
      </c>
      <c r="G43" s="98">
        <v>0.6</v>
      </c>
      <c r="H43" s="98">
        <v>0.3</v>
      </c>
      <c r="I43" s="98">
        <v>0.7</v>
      </c>
      <c r="J43" s="98">
        <v>0.9</v>
      </c>
      <c r="K43" s="66">
        <v>1.0900000000000001</v>
      </c>
      <c r="L43" s="98">
        <v>0.3</v>
      </c>
      <c r="M43" s="98"/>
      <c r="N43" s="98">
        <f>SUM(F43:I43)-MAX(F43:I43)-MIN(F43:I43)</f>
        <v>1.2999999999999998</v>
      </c>
      <c r="O43" s="64">
        <f>IF(SUM(F43:I43)-MAX(F43:I43)-MIN(F43:I43)+J43+SUM(K43:L43)-M43 &lt; 0, 0, SUM(F43:I43)-MAX(F43:I43)-MIN(F43:I43)+J43+SUM(K43:L43)-M43)</f>
        <v>3.59</v>
      </c>
      <c r="P43" s="144"/>
    </row>
    <row r="44" spans="2:16" ht="14.1" customHeight="1" x14ac:dyDescent="0.3">
      <c r="B44" s="141" t="s">
        <v>374</v>
      </c>
      <c r="C44" s="145" t="str">
        <f>TEKMOVALCI!D109</f>
        <v>Patrik Vergilas</v>
      </c>
      <c r="D44" s="145" t="str">
        <f>TEKMOVALCI!E109</f>
        <v>ŠK FlipCapris</v>
      </c>
      <c r="E44" s="68">
        <v>1</v>
      </c>
      <c r="F44" s="97">
        <v>0.6</v>
      </c>
      <c r="G44" s="97">
        <v>0.2</v>
      </c>
      <c r="H44" s="97">
        <v>0.6</v>
      </c>
      <c r="I44" s="97">
        <v>0.5</v>
      </c>
      <c r="J44" s="97">
        <v>0.9</v>
      </c>
      <c r="K44" s="64">
        <v>0.96</v>
      </c>
      <c r="L44" s="97"/>
      <c r="M44" s="97"/>
      <c r="N44" s="97">
        <f>SUM(F44:I44)-MAX(F44:I44)-MIN(F44:I44)</f>
        <v>1.0999999999999999</v>
      </c>
      <c r="O44" s="64">
        <f>IF(SUM(F44:I44)-MAX(F44:I44)-MIN(F44:I44)+J44+SUM(K44:L44)-M44 &lt; 0, 0, SUM(F44:I44)-MAX(F44:I44)-MIN(F44:I44)+J44+SUM(K44:L44)-M44)</f>
        <v>2.96</v>
      </c>
      <c r="P44" s="143">
        <f t="shared" ref="P44" si="18">SUM(O44,O45)</f>
        <v>13.504999999999999</v>
      </c>
    </row>
    <row r="45" spans="2:16" ht="14.1" customHeight="1" x14ac:dyDescent="0.3">
      <c r="B45" s="142"/>
      <c r="C45" s="146"/>
      <c r="D45" s="146"/>
      <c r="E45" s="69">
        <v>2</v>
      </c>
      <c r="F45" s="98">
        <v>2</v>
      </c>
      <c r="G45" s="98">
        <v>2</v>
      </c>
      <c r="H45" s="98">
        <v>2</v>
      </c>
      <c r="I45" s="98">
        <v>1.8</v>
      </c>
      <c r="J45" s="98">
        <v>2.6</v>
      </c>
      <c r="K45" s="66">
        <v>2.8450000000000002</v>
      </c>
      <c r="L45" s="98">
        <v>1.1000000000000001</v>
      </c>
      <c r="M45" s="98"/>
      <c r="N45" s="98">
        <f>SUM(F45:I45)-MAX(F45:I45)-MIN(F45:I45)</f>
        <v>4</v>
      </c>
      <c r="O45" s="64">
        <f>IF(SUM(F45:I45)-MAX(F45:I45)-MIN(F45:I45)+J45+SUM(K45:L45)-M45 &lt; 0, 0, SUM(F45:I45)-MAX(F45:I45)-MIN(F45:I45)+J45+SUM(K45:L45)-M45)</f>
        <v>10.545</v>
      </c>
      <c r="P45" s="144"/>
    </row>
    <row r="46" spans="2:16" ht="14.1" customHeight="1" x14ac:dyDescent="0.3"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</row>
    <row r="47" spans="2:16" ht="14.1" customHeight="1" x14ac:dyDescent="0.3"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</row>
    <row r="48" spans="2:16" ht="14.1" customHeight="1" x14ac:dyDescent="0.3"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</row>
    <row r="49" spans="2:16" ht="14.1" customHeight="1" x14ac:dyDescent="0.3"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</row>
    <row r="50" spans="2:16" ht="15" customHeight="1" x14ac:dyDescent="0.3"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</row>
    <row r="51" spans="2:16" x14ac:dyDescent="0.3">
      <c r="B51" s="156" t="s">
        <v>309</v>
      </c>
      <c r="C51" s="157"/>
      <c r="D51" s="158"/>
      <c r="E51" s="160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</row>
    <row r="52" spans="2:16" x14ac:dyDescent="0.3">
      <c r="B52" s="129"/>
      <c r="C52" s="130"/>
      <c r="D52" s="159"/>
      <c r="E52" s="129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</row>
    <row r="53" spans="2:16" ht="18" customHeight="1" x14ac:dyDescent="0.3">
      <c r="B53" s="83"/>
      <c r="C53" s="82" t="s">
        <v>324</v>
      </c>
      <c r="D53" s="82" t="s">
        <v>2</v>
      </c>
      <c r="E53" s="81" t="s">
        <v>321</v>
      </c>
      <c r="F53" s="81" t="s">
        <v>18</v>
      </c>
      <c r="G53" s="81" t="s">
        <v>19</v>
      </c>
      <c r="H53" s="81" t="s">
        <v>23</v>
      </c>
      <c r="I53" s="81" t="s">
        <v>24</v>
      </c>
      <c r="J53" s="81" t="s">
        <v>322</v>
      </c>
      <c r="K53" s="81" t="s">
        <v>20</v>
      </c>
      <c r="L53" s="81" t="s">
        <v>22</v>
      </c>
      <c r="M53" s="81" t="s">
        <v>21</v>
      </c>
      <c r="N53" s="81" t="s">
        <v>323</v>
      </c>
      <c r="O53" s="81" t="s">
        <v>9</v>
      </c>
      <c r="P53" s="83" t="s">
        <v>169</v>
      </c>
    </row>
    <row r="54" spans="2:16" ht="14.1" customHeight="1" x14ac:dyDescent="0.3">
      <c r="B54" s="141" t="s">
        <v>313</v>
      </c>
      <c r="C54" s="145" t="str">
        <f>TEKMOVALCI!D135</f>
        <v>Nastja Germ</v>
      </c>
      <c r="D54" s="145" t="str">
        <f>TEKMOVALCI!E135</f>
        <v>ŠD Šentilj</v>
      </c>
      <c r="E54" s="68">
        <v>1</v>
      </c>
      <c r="F54" s="97">
        <v>7.6</v>
      </c>
      <c r="G54" s="97">
        <v>7.6</v>
      </c>
      <c r="H54" s="97">
        <v>7.6</v>
      </c>
      <c r="I54" s="97">
        <v>7.6</v>
      </c>
      <c r="J54" s="97">
        <v>9.4</v>
      </c>
      <c r="K54" s="64">
        <v>11.28</v>
      </c>
      <c r="L54" s="97"/>
      <c r="M54" s="97">
        <v>2</v>
      </c>
      <c r="N54" s="97">
        <f>SUM(F54:I54)-MAX(F54:I54)-MIN(F54:I54)</f>
        <v>15.199999999999998</v>
      </c>
      <c r="O54" s="64">
        <f>IF(SUM(F54:I54)-MAX(F54:I54)-MIN(F54:I54)+J54+SUM(K54:L54)-M54 &lt; 0, 0, SUM(F54:I54)-MAX(F54:I54)-MIN(F54:I54)+J54+SUM(K54:L54)-M54)</f>
        <v>33.879999999999995</v>
      </c>
      <c r="P54" s="143">
        <f>SUM(O54,O55)</f>
        <v>73.38</v>
      </c>
    </row>
    <row r="55" spans="2:16" ht="14.1" customHeight="1" x14ac:dyDescent="0.3">
      <c r="B55" s="142"/>
      <c r="C55" s="146"/>
      <c r="D55" s="146"/>
      <c r="E55" s="69">
        <v>2</v>
      </c>
      <c r="F55" s="98">
        <v>7.6</v>
      </c>
      <c r="G55" s="98">
        <v>8</v>
      </c>
      <c r="H55" s="98">
        <v>7.8</v>
      </c>
      <c r="I55" s="98">
        <v>7.7</v>
      </c>
      <c r="J55" s="98">
        <v>9.5</v>
      </c>
      <c r="K55" s="66">
        <v>11.1</v>
      </c>
      <c r="L55" s="98">
        <v>3.4</v>
      </c>
      <c r="M55" s="98"/>
      <c r="N55" s="98">
        <f>SUM(F55:I55)-MAX(F55:I55)-MIN(F55:I55)</f>
        <v>15.499999999999998</v>
      </c>
      <c r="O55" s="64">
        <f>IF(SUM(F55:I55)-MAX(F55:I55)-MIN(F55:I55)+J55+SUM(K55:L55)-M55 &lt; 0, 0, SUM(F55:I55)-MAX(F55:I55)-MIN(F55:I55)+J55+SUM(K55:L55)-M55)</f>
        <v>39.5</v>
      </c>
      <c r="P55" s="144"/>
    </row>
    <row r="56" spans="2:16" ht="14.1" customHeight="1" x14ac:dyDescent="0.3">
      <c r="B56" s="141" t="s">
        <v>335</v>
      </c>
      <c r="C56" s="145" t="str">
        <f>TEKMOVALCI!D137</f>
        <v>Lana Dolinar</v>
      </c>
      <c r="D56" s="145" t="str">
        <f>TEKMOVALCI!E137</f>
        <v>ŠK FlipCapris</v>
      </c>
      <c r="E56" s="68">
        <v>1</v>
      </c>
      <c r="F56" s="97">
        <v>7.4</v>
      </c>
      <c r="G56" s="97">
        <v>7.3</v>
      </c>
      <c r="H56" s="97">
        <v>7</v>
      </c>
      <c r="I56" s="97">
        <v>7.5</v>
      </c>
      <c r="J56" s="97">
        <v>9.6999999999999993</v>
      </c>
      <c r="K56" s="64">
        <v>12.19</v>
      </c>
      <c r="L56" s="97"/>
      <c r="M56" s="97">
        <v>4</v>
      </c>
      <c r="N56" s="97">
        <f>SUM(F56:I56)-MAX(F56:I56)-MIN(F56:I56)</f>
        <v>14.7</v>
      </c>
      <c r="O56" s="64">
        <f>IF(SUM(F56:I56)-MAX(F56:I56)-MIN(F56:I56)+J56+SUM(K56:L56)-M56 &lt; 0, 0, SUM(F56:I56)-MAX(F56:I56)-MIN(F56:I56)+J56+SUM(K56:L56)-M56)</f>
        <v>32.589999999999996</v>
      </c>
      <c r="P56" s="143">
        <f>SUM(O56,O57)</f>
        <v>72.109999999999985</v>
      </c>
    </row>
    <row r="57" spans="2:16" ht="14.1" customHeight="1" x14ac:dyDescent="0.3">
      <c r="B57" s="142"/>
      <c r="C57" s="146"/>
      <c r="D57" s="146"/>
      <c r="E57" s="69">
        <v>2</v>
      </c>
      <c r="F57" s="98">
        <v>7.5</v>
      </c>
      <c r="G57" s="98">
        <v>7.2</v>
      </c>
      <c r="H57" s="98">
        <v>7.5</v>
      </c>
      <c r="I57" s="98">
        <v>7.4</v>
      </c>
      <c r="J57" s="98">
        <v>9.6999999999999993</v>
      </c>
      <c r="K57" s="66">
        <v>12.12</v>
      </c>
      <c r="L57" s="98">
        <v>2.8</v>
      </c>
      <c r="M57" s="98"/>
      <c r="N57" s="98">
        <f>SUM(F57:I57)-MAX(F57:I57)-MIN(F57:I57)</f>
        <v>14.900000000000002</v>
      </c>
      <c r="O57" s="64">
        <f>IF(SUM(F57:I57)-MAX(F57:I57)-MIN(F57:I57)+J57+SUM(K57:L57)-M57 &lt; 0, 0, SUM(F57:I57)-MAX(F57:I57)-MIN(F57:I57)+J57+SUM(K57:L57)-M57)</f>
        <v>39.519999999999996</v>
      </c>
      <c r="P57" s="144">
        <f>SUM(O56,O57)</f>
        <v>72.109999999999985</v>
      </c>
    </row>
    <row r="58" spans="2:16" ht="14.1" customHeight="1" x14ac:dyDescent="0.3">
      <c r="B58" s="141" t="s">
        <v>336</v>
      </c>
      <c r="C58" s="145" t="str">
        <f>TEKMOVALCI!D129</f>
        <v>Maja Franka Guštin</v>
      </c>
      <c r="D58" s="145" t="str">
        <f>TEKMOVALCI!E129</f>
        <v>ŠD Sokol Bežigrad</v>
      </c>
      <c r="E58" s="68">
        <v>1</v>
      </c>
      <c r="F58" s="97">
        <v>7</v>
      </c>
      <c r="G58" s="97">
        <v>7</v>
      </c>
      <c r="H58" s="97">
        <v>7.3</v>
      </c>
      <c r="I58" s="97">
        <v>7.2</v>
      </c>
      <c r="J58" s="97">
        <v>9.4</v>
      </c>
      <c r="K58" s="64">
        <v>11.04</v>
      </c>
      <c r="L58" s="97"/>
      <c r="M58" s="97">
        <v>2</v>
      </c>
      <c r="N58" s="97">
        <f>SUM(F58:I58)-MAX(F58:I58)-MIN(F58:I58)</f>
        <v>14.2</v>
      </c>
      <c r="O58" s="64">
        <f>IF(SUM(F58:I58)-MAX(F58:I58)-MIN(F58:I58)+J58+SUM(K58:L58)-M58 &lt; 0, 0, SUM(F58:I58)-MAX(F58:I58)-MIN(F58:I58)+J58+SUM(K58:L58)-M58)</f>
        <v>32.64</v>
      </c>
      <c r="P58" s="143">
        <f>SUM(O58,O59)</f>
        <v>70.460000000000008</v>
      </c>
    </row>
    <row r="59" spans="2:16" ht="14.1" customHeight="1" x14ac:dyDescent="0.3">
      <c r="B59" s="142"/>
      <c r="C59" s="146"/>
      <c r="D59" s="146"/>
      <c r="E59" s="69">
        <v>2</v>
      </c>
      <c r="F59" s="98">
        <v>6.8</v>
      </c>
      <c r="G59" s="98">
        <v>6.8</v>
      </c>
      <c r="H59" s="98">
        <v>7.2</v>
      </c>
      <c r="I59" s="98">
        <v>6.9</v>
      </c>
      <c r="J59" s="98">
        <v>9.3000000000000007</v>
      </c>
      <c r="K59" s="66">
        <v>10.82</v>
      </c>
      <c r="L59" s="98">
        <v>4</v>
      </c>
      <c r="M59" s="98"/>
      <c r="N59" s="98">
        <f>SUM(F59:I59)-MAX(F59:I59)-MIN(F59:I59)</f>
        <v>13.700000000000003</v>
      </c>
      <c r="O59" s="64">
        <f>IF(SUM(F59:I59)-MAX(F59:I59)-MIN(F59:I59)+J59+SUM(K59:L59)-M59 &lt; 0, 0, SUM(F59:I59)-MAX(F59:I59)-MIN(F59:I59)+J59+SUM(K59:L59)-M59)</f>
        <v>37.820000000000007</v>
      </c>
      <c r="P59" s="144">
        <f>SUM(O58,O59)</f>
        <v>70.460000000000008</v>
      </c>
    </row>
    <row r="60" spans="2:16" ht="14.1" customHeight="1" x14ac:dyDescent="0.3">
      <c r="B60" s="141" t="s">
        <v>337</v>
      </c>
      <c r="C60" s="145" t="str">
        <f>TEKMOVALCI!D132</f>
        <v>Luna Tepina</v>
      </c>
      <c r="D60" s="145" t="str">
        <f>TEKMOVALCI!E132</f>
        <v>ŠD Sokol Bežigrad</v>
      </c>
      <c r="E60" s="68">
        <v>1</v>
      </c>
      <c r="F60" s="97">
        <v>6.6</v>
      </c>
      <c r="G60" s="97">
        <v>6.5</v>
      </c>
      <c r="H60" s="97">
        <v>6.6</v>
      </c>
      <c r="I60" s="97">
        <v>7.2</v>
      </c>
      <c r="J60" s="97">
        <v>9.1999999999999993</v>
      </c>
      <c r="K60" s="64">
        <v>11.425000000000001</v>
      </c>
      <c r="L60" s="97"/>
      <c r="M60" s="97">
        <v>2</v>
      </c>
      <c r="N60" s="97">
        <f>SUM(F60:I60)-MAX(F60:I60)-MIN(F60:I60)</f>
        <v>13.2</v>
      </c>
      <c r="O60" s="64">
        <f>IF(SUM(F60:I60)-MAX(F60:I60)-MIN(F60:I60)+J60+SUM(K60:L60)-M60 &lt; 0, 0, SUM(F60:I60)-MAX(F60:I60)-MIN(F60:I60)+J60+SUM(K60:L60)-M60)</f>
        <v>31.825000000000003</v>
      </c>
      <c r="P60" s="143">
        <f>SUM(O60,O61)</f>
        <v>70.344999999999999</v>
      </c>
    </row>
    <row r="61" spans="2:16" ht="14.1" customHeight="1" x14ac:dyDescent="0.3">
      <c r="B61" s="142"/>
      <c r="C61" s="146"/>
      <c r="D61" s="146"/>
      <c r="E61" s="69">
        <v>2</v>
      </c>
      <c r="F61" s="98">
        <v>6.7</v>
      </c>
      <c r="G61" s="98">
        <v>6.9</v>
      </c>
      <c r="H61" s="98">
        <v>6.6</v>
      </c>
      <c r="I61" s="98">
        <v>7.6</v>
      </c>
      <c r="J61" s="98">
        <v>9.1</v>
      </c>
      <c r="K61" s="66">
        <v>11.72</v>
      </c>
      <c r="L61" s="98">
        <v>4.0999999999999996</v>
      </c>
      <c r="M61" s="98"/>
      <c r="N61" s="98">
        <f>SUM(F61:I61)-MAX(F61:I61)-MIN(F61:I61)</f>
        <v>13.600000000000003</v>
      </c>
      <c r="O61" s="64">
        <f>IF(SUM(F61:I61)-MAX(F61:I61)-MIN(F61:I61)+J61+SUM(K61:L61)-M61 &lt; 0, 0, SUM(F61:I61)-MAX(F61:I61)-MIN(F61:I61)+J61+SUM(K61:L61)-M61)</f>
        <v>38.520000000000003</v>
      </c>
      <c r="P61" s="144">
        <f>SUM(O60,O61)</f>
        <v>70.344999999999999</v>
      </c>
    </row>
    <row r="62" spans="2:16" ht="14.1" customHeight="1" x14ac:dyDescent="0.3">
      <c r="B62" s="141" t="s">
        <v>339</v>
      </c>
      <c r="C62" s="145" t="str">
        <f>TEKMOVALCI!D128</f>
        <v>Tara Dobrič</v>
      </c>
      <c r="D62" s="145" t="str">
        <f>TEKMOVALCI!E128</f>
        <v>ŠD Sokol Bežigrad</v>
      </c>
      <c r="E62" s="68">
        <v>1</v>
      </c>
      <c r="F62" s="97">
        <v>6.8</v>
      </c>
      <c r="G62" s="97">
        <v>7</v>
      </c>
      <c r="H62" s="97">
        <v>7.3</v>
      </c>
      <c r="I62" s="97">
        <v>7.6</v>
      </c>
      <c r="J62" s="97">
        <v>9.1</v>
      </c>
      <c r="K62" s="64">
        <v>10.42</v>
      </c>
      <c r="L62" s="97"/>
      <c r="M62" s="97">
        <v>2</v>
      </c>
      <c r="N62" s="97">
        <f>SUM(F62:I62)-MAX(F62:I62)-MIN(F62:I62)</f>
        <v>14.3</v>
      </c>
      <c r="O62" s="64">
        <f>IF(SUM(F62:I62)-MAX(F62:I62)-MIN(F62:I62)+J62+SUM(K62:L62)-M62 &lt; 0, 0, SUM(F62:I62)-MAX(F62:I62)-MIN(F62:I62)+J62+SUM(K62:L62)-M62)</f>
        <v>31.82</v>
      </c>
      <c r="P62" s="143">
        <f>SUM(O62,O63)</f>
        <v>69.891999999999996</v>
      </c>
    </row>
    <row r="63" spans="2:16" ht="14.1" customHeight="1" x14ac:dyDescent="0.3">
      <c r="B63" s="142"/>
      <c r="C63" s="146"/>
      <c r="D63" s="146"/>
      <c r="E63" s="69">
        <v>2</v>
      </c>
      <c r="F63" s="98">
        <v>7.6</v>
      </c>
      <c r="G63" s="98">
        <v>7.2</v>
      </c>
      <c r="H63" s="98">
        <v>7.1</v>
      </c>
      <c r="I63" s="98">
        <v>7.6</v>
      </c>
      <c r="J63" s="98">
        <v>9.4</v>
      </c>
      <c r="K63" s="66">
        <v>10.472</v>
      </c>
      <c r="L63" s="98">
        <v>3.4</v>
      </c>
      <c r="M63" s="98"/>
      <c r="N63" s="98">
        <f>SUM(F63:I63)-MAX(F63:I63)-MIN(F63:I63)</f>
        <v>14.799999999999999</v>
      </c>
      <c r="O63" s="64">
        <f>IF(SUM(F63:I63)-MAX(F63:I63)-MIN(F63:I63)+J63+SUM(K63:L63)-M63 &lt; 0, 0, SUM(F63:I63)-MAX(F63:I63)-MIN(F63:I63)+J63+SUM(K63:L63)-M63)</f>
        <v>38.072000000000003</v>
      </c>
      <c r="P63" s="144">
        <f>SUM(O62,O63)</f>
        <v>69.891999999999996</v>
      </c>
    </row>
    <row r="64" spans="2:16" ht="14.1" customHeight="1" x14ac:dyDescent="0.3">
      <c r="B64" s="141" t="s">
        <v>340</v>
      </c>
      <c r="C64" s="145" t="str">
        <f>TEKMOVALCI!D133</f>
        <v>Anja Winkler</v>
      </c>
      <c r="D64" s="145" t="str">
        <f>TEKMOVALCI!E133</f>
        <v>ŠD Sokol Bežigrad</v>
      </c>
      <c r="E64" s="68">
        <v>1</v>
      </c>
      <c r="F64" s="97">
        <v>7.5</v>
      </c>
      <c r="G64" s="97">
        <v>7.5</v>
      </c>
      <c r="H64" s="97">
        <v>7.5</v>
      </c>
      <c r="I64" s="97">
        <v>7.8</v>
      </c>
      <c r="J64" s="97">
        <v>9.5</v>
      </c>
      <c r="K64" s="64">
        <v>10.505000000000001</v>
      </c>
      <c r="L64" s="97"/>
      <c r="M64" s="97">
        <v>4</v>
      </c>
      <c r="N64" s="97">
        <f>SUM(F64:I64)-MAX(F64:I64)-MIN(F64:I64)</f>
        <v>15</v>
      </c>
      <c r="O64" s="64">
        <f>IF(SUM(F64:I64)-MAX(F64:I64)-MIN(F64:I64)+J64+SUM(K64:L64)-M64 &lt; 0, 0, SUM(F64:I64)-MAX(F64:I64)-MIN(F64:I64)+J64+SUM(K64:L64)-M64)</f>
        <v>31.005000000000003</v>
      </c>
      <c r="P64" s="143">
        <f>SUM(O64,O65)</f>
        <v>67.599999999999994</v>
      </c>
    </row>
    <row r="65" spans="2:20" ht="14.1" customHeight="1" x14ac:dyDescent="0.3">
      <c r="B65" s="142"/>
      <c r="C65" s="146"/>
      <c r="D65" s="146"/>
      <c r="E65" s="69">
        <v>2</v>
      </c>
      <c r="F65" s="98">
        <v>7</v>
      </c>
      <c r="G65" s="98">
        <v>6.8</v>
      </c>
      <c r="H65" s="98">
        <v>7.3</v>
      </c>
      <c r="I65" s="98">
        <v>7.2</v>
      </c>
      <c r="J65" s="98">
        <v>9.3000000000000007</v>
      </c>
      <c r="K65" s="66">
        <v>10.195</v>
      </c>
      <c r="L65" s="98">
        <v>2.9</v>
      </c>
      <c r="M65" s="98"/>
      <c r="N65" s="98">
        <f>SUM(F65:I65)-MAX(F65:I65)-MIN(F65:I65)</f>
        <v>14.2</v>
      </c>
      <c r="O65" s="64">
        <f>IF(SUM(F65:I65)-MAX(F65:I65)-MIN(F65:I65)+J65+SUM(K65:L65)-M65 &lt; 0, 0, SUM(F65:I65)-MAX(F65:I65)-MIN(F65:I65)+J65+SUM(K65:L65)-M65)</f>
        <v>36.594999999999999</v>
      </c>
      <c r="P65" s="144">
        <f>SUM(O64,O65)</f>
        <v>67.599999999999994</v>
      </c>
    </row>
    <row r="66" spans="2:20" ht="14.1" customHeight="1" x14ac:dyDescent="0.3">
      <c r="B66" s="141" t="s">
        <v>341</v>
      </c>
      <c r="C66" s="145" t="str">
        <f>TEKMOVALCI!D138</f>
        <v>Klavdia Mei Petrovčič</v>
      </c>
      <c r="D66" s="145" t="str">
        <f>TEKMOVALCI!E138</f>
        <v>ŠK FlipCapris</v>
      </c>
      <c r="E66" s="68">
        <v>1</v>
      </c>
      <c r="F66" s="97">
        <v>6.9</v>
      </c>
      <c r="G66" s="97">
        <v>6.5</v>
      </c>
      <c r="H66" s="97">
        <v>6.7</v>
      </c>
      <c r="I66" s="97">
        <v>6.5</v>
      </c>
      <c r="J66" s="97">
        <v>8.8000000000000007</v>
      </c>
      <c r="K66" s="64">
        <v>10.31</v>
      </c>
      <c r="L66" s="97"/>
      <c r="M66" s="97">
        <v>4</v>
      </c>
      <c r="N66" s="97">
        <f>SUM(F66:I66)-MAX(F66:I66)-MIN(F66:I66)</f>
        <v>13.200000000000003</v>
      </c>
      <c r="O66" s="64">
        <f>IF(SUM(F66:I66)-MAX(F66:I66)-MIN(F66:I66)+J66+SUM(K66:L66)-M66 &lt; 0, 0, SUM(F66:I66)-MAX(F66:I66)-MIN(F66:I66)+J66+SUM(K66:L66)-M66)</f>
        <v>28.310000000000002</v>
      </c>
      <c r="P66" s="143">
        <f>SUM(O66,O67)</f>
        <v>67.034999999999997</v>
      </c>
      <c r="Q66" s="101" t="s">
        <v>390</v>
      </c>
      <c r="R66" s="102"/>
      <c r="S66" s="102"/>
      <c r="T66" s="102"/>
    </row>
    <row r="67" spans="2:20" ht="14.1" customHeight="1" x14ac:dyDescent="0.3">
      <c r="B67" s="142"/>
      <c r="C67" s="146"/>
      <c r="D67" s="146"/>
      <c r="E67" s="69">
        <v>2</v>
      </c>
      <c r="F67" s="98">
        <v>7.6</v>
      </c>
      <c r="G67" s="98">
        <v>7.3</v>
      </c>
      <c r="H67" s="98">
        <v>7.3</v>
      </c>
      <c r="I67" s="98">
        <v>7.5</v>
      </c>
      <c r="J67" s="98">
        <v>9.9</v>
      </c>
      <c r="K67" s="66">
        <v>11.324999999999999</v>
      </c>
      <c r="L67" s="98">
        <v>2.7</v>
      </c>
      <c r="M67" s="98"/>
      <c r="N67" s="98">
        <f>SUM(F67:I67)-MAX(F67:I67)-MIN(F67:I67)</f>
        <v>14.8</v>
      </c>
      <c r="O67" s="64">
        <f>IF(SUM(F67:I67)-MAX(F67:I67)-MIN(F67:I67)+J67+SUM(K67:L67)-M67 &lt; 0, 0, SUM(F67:I67)-MAX(F67:I67)-MIN(F67:I67)+J67+SUM(K67:L67)-M67)</f>
        <v>38.725000000000001</v>
      </c>
      <c r="P67" s="144">
        <f>SUM(O66,O67)</f>
        <v>67.034999999999997</v>
      </c>
      <c r="Q67" s="101"/>
      <c r="R67" s="102"/>
      <c r="S67" s="102"/>
      <c r="T67" s="102"/>
    </row>
    <row r="68" spans="2:20" ht="14.1" customHeight="1" x14ac:dyDescent="0.3">
      <c r="B68" s="141" t="s">
        <v>344</v>
      </c>
      <c r="C68" s="145" t="str">
        <f>TEKMOVALCI!D120</f>
        <v>Iva Šabjan</v>
      </c>
      <c r="D68" s="145" t="str">
        <f>TEKMOVALCI!E120</f>
        <v>DŠR Murska Sobota</v>
      </c>
      <c r="E68" s="68">
        <v>1</v>
      </c>
      <c r="F68" s="97">
        <v>7</v>
      </c>
      <c r="G68" s="97">
        <v>7.2</v>
      </c>
      <c r="H68" s="97">
        <v>6.5</v>
      </c>
      <c r="I68" s="97">
        <v>6.8</v>
      </c>
      <c r="J68" s="97">
        <v>9.1999999999999993</v>
      </c>
      <c r="K68" s="64">
        <v>9.98</v>
      </c>
      <c r="L68" s="97"/>
      <c r="M68" s="97">
        <v>2</v>
      </c>
      <c r="N68" s="97">
        <f>SUM(F68:I68)-MAX(F68:I68)-MIN(F68:I68)</f>
        <v>13.8</v>
      </c>
      <c r="O68" s="64">
        <f>IF(SUM(F68:I68)-MAX(F68:I68)-MIN(F68:I68)+J68+SUM(K68:L68)-M68 &lt; 0, 0, SUM(F68:I68)-MAX(F68:I68)-MIN(F68:I68)+J68+SUM(K68:L68)-M68)</f>
        <v>30.980000000000004</v>
      </c>
      <c r="P68" s="143">
        <f>SUM(O68,O69)</f>
        <v>66.319999999999993</v>
      </c>
    </row>
    <row r="69" spans="2:20" ht="14.1" customHeight="1" x14ac:dyDescent="0.3">
      <c r="B69" s="142"/>
      <c r="C69" s="146"/>
      <c r="D69" s="146"/>
      <c r="E69" s="69">
        <v>2</v>
      </c>
      <c r="F69" s="98">
        <v>6.1</v>
      </c>
      <c r="G69" s="98">
        <v>6.4</v>
      </c>
      <c r="H69" s="98">
        <v>6</v>
      </c>
      <c r="I69" s="98">
        <v>6.2</v>
      </c>
      <c r="J69" s="98">
        <v>9.5</v>
      </c>
      <c r="K69" s="66">
        <v>10.44</v>
      </c>
      <c r="L69" s="98">
        <v>3.1</v>
      </c>
      <c r="M69" s="98"/>
      <c r="N69" s="98">
        <f>SUM(F69:I69)-MAX(F69:I69)-MIN(F69:I69)</f>
        <v>12.299999999999997</v>
      </c>
      <c r="O69" s="64">
        <f>IF(SUM(F69:I69)-MAX(F69:I69)-MIN(F69:I69)+J69+SUM(K69:L69)-M69 &lt; 0, 0, SUM(F69:I69)-MAX(F69:I69)-MIN(F69:I69)+J69+SUM(K69:L69)-M69)</f>
        <v>35.339999999999996</v>
      </c>
      <c r="P69" s="144">
        <f>SUM(O68,O69)</f>
        <v>66.319999999999993</v>
      </c>
    </row>
    <row r="70" spans="2:20" ht="14.1" customHeight="1" x14ac:dyDescent="0.3">
      <c r="B70" s="141" t="s">
        <v>363</v>
      </c>
      <c r="C70" s="145" t="str">
        <f>TEKMOVALCI!D139</f>
        <v>Klara Uršič</v>
      </c>
      <c r="D70" s="145" t="str">
        <f>TEKMOVALCI!E139</f>
        <v>ŠK FlipCapris</v>
      </c>
      <c r="E70" s="68">
        <v>1</v>
      </c>
      <c r="F70" s="97">
        <v>7.5</v>
      </c>
      <c r="G70" s="97">
        <v>7.2</v>
      </c>
      <c r="H70" s="97">
        <v>7.1</v>
      </c>
      <c r="I70" s="97">
        <v>7</v>
      </c>
      <c r="J70" s="97">
        <v>9.5</v>
      </c>
      <c r="K70" s="64">
        <v>10.67</v>
      </c>
      <c r="L70" s="97"/>
      <c r="M70" s="97">
        <v>4</v>
      </c>
      <c r="N70" s="97">
        <f>SUM(F70:I70)-MAX(F70:I70)-MIN(F70:I70)</f>
        <v>14.299999999999997</v>
      </c>
      <c r="O70" s="64">
        <f>IF(SUM(F70:I70)-MAX(F70:I70)-MIN(F70:I70)+J70+SUM(K70:L70)-M70 &lt; 0, 0, SUM(F70:I70)-MAX(F70:I70)-MIN(F70:I70)+J70+SUM(K70:L70)-M70)</f>
        <v>30.47</v>
      </c>
      <c r="P70" s="143">
        <f>SUM(O70,O71)</f>
        <v>66.22999999999999</v>
      </c>
      <c r="Q70" s="101"/>
      <c r="R70" s="102"/>
      <c r="S70" s="102"/>
      <c r="T70" s="102"/>
    </row>
    <row r="71" spans="2:20" ht="14.1" customHeight="1" x14ac:dyDescent="0.3">
      <c r="B71" s="142"/>
      <c r="C71" s="146"/>
      <c r="D71" s="146"/>
      <c r="E71" s="69">
        <v>2</v>
      </c>
      <c r="F71" s="98">
        <v>7.1</v>
      </c>
      <c r="G71" s="98">
        <v>6.5</v>
      </c>
      <c r="H71" s="98">
        <v>6.8</v>
      </c>
      <c r="I71" s="98">
        <v>6.3</v>
      </c>
      <c r="J71" s="98">
        <v>9.6</v>
      </c>
      <c r="K71" s="66">
        <v>10.56</v>
      </c>
      <c r="L71" s="98">
        <v>2.2999999999999998</v>
      </c>
      <c r="M71" s="98"/>
      <c r="N71" s="98">
        <f>SUM(F71:I71)-MAX(F71:I71)-MIN(F71:I71)</f>
        <v>13.3</v>
      </c>
      <c r="O71" s="64">
        <f>IF(SUM(F71:I71)-MAX(F71:I71)-MIN(F71:I71)+J71+SUM(K71:L71)-M71 &lt; 0, 0, SUM(F71:I71)-MAX(F71:I71)-MIN(F71:I71)+J71+SUM(K71:L71)-M71)</f>
        <v>35.76</v>
      </c>
      <c r="P71" s="144">
        <f>SUM(O70,O71)</f>
        <v>66.22999999999999</v>
      </c>
    </row>
    <row r="72" spans="2:20" ht="14.1" customHeight="1" x14ac:dyDescent="0.3">
      <c r="B72" s="141" t="s">
        <v>364</v>
      </c>
      <c r="C72" s="145" t="str">
        <f>TEKMOVALCI!D117</f>
        <v>Ela Gomboc</v>
      </c>
      <c r="D72" s="145" t="str">
        <f>TEKMOVALCI!E117</f>
        <v>DŠR Murska Sobota</v>
      </c>
      <c r="E72" s="68">
        <v>1</v>
      </c>
      <c r="F72" s="97">
        <v>6.6</v>
      </c>
      <c r="G72" s="97">
        <v>6.5</v>
      </c>
      <c r="H72" s="97">
        <v>6.6</v>
      </c>
      <c r="I72" s="97">
        <v>6.8</v>
      </c>
      <c r="J72" s="97">
        <v>9.4</v>
      </c>
      <c r="K72" s="64">
        <v>10.29</v>
      </c>
      <c r="L72" s="97"/>
      <c r="M72" s="97">
        <v>4</v>
      </c>
      <c r="N72" s="97">
        <f>SUM(F72:I72)-MAX(F72:I72)-MIN(F72:I72)</f>
        <v>13.2</v>
      </c>
      <c r="O72" s="64">
        <f>IF(SUM(F72:I72)-MAX(F72:I72)-MIN(F72:I72)+J72+SUM(K72:L72)-M72 &lt; 0, 0, SUM(F72:I72)-MAX(F72:I72)-MIN(F72:I72)+J72+SUM(K72:L72)-M72)</f>
        <v>28.89</v>
      </c>
      <c r="P72" s="143">
        <f>SUM(O72,O73)</f>
        <v>64.989999999999995</v>
      </c>
    </row>
    <row r="73" spans="2:20" ht="14.1" customHeight="1" x14ac:dyDescent="0.3">
      <c r="B73" s="142"/>
      <c r="C73" s="146"/>
      <c r="D73" s="146"/>
      <c r="E73" s="69">
        <v>2</v>
      </c>
      <c r="F73" s="98">
        <v>6.9</v>
      </c>
      <c r="G73" s="98">
        <v>6.4</v>
      </c>
      <c r="H73" s="98">
        <v>6.5</v>
      </c>
      <c r="I73" s="98">
        <v>6.7</v>
      </c>
      <c r="J73" s="98">
        <v>9.6999999999999993</v>
      </c>
      <c r="K73" s="66">
        <v>10.5</v>
      </c>
      <c r="L73" s="98">
        <v>2.7</v>
      </c>
      <c r="M73" s="98"/>
      <c r="N73" s="98">
        <f>SUM(F73:I73)-MAX(F73:I73)-MIN(F73:I73)</f>
        <v>13.200000000000001</v>
      </c>
      <c r="O73" s="64">
        <f>IF(SUM(F73:I73)-MAX(F73:I73)-MIN(F73:I73)+J73+SUM(K73:L73)-M73 &lt; 0, 0, SUM(F73:I73)-MAX(F73:I73)-MIN(F73:I73)+J73+SUM(K73:L73)-M73)</f>
        <v>36.099999999999994</v>
      </c>
      <c r="P73" s="144">
        <f>SUM(O72,O73)</f>
        <v>64.989999999999995</v>
      </c>
    </row>
    <row r="74" spans="2:20" ht="14.1" customHeight="1" x14ac:dyDescent="0.3">
      <c r="B74" s="141" t="s">
        <v>365</v>
      </c>
      <c r="C74" s="145" t="str">
        <f>TEKMOVALCI!D136</f>
        <v>Lana Lara Pomperger</v>
      </c>
      <c r="D74" s="145" t="str">
        <f>TEKMOVALCI!E136</f>
        <v>ŠD Šentilj</v>
      </c>
      <c r="E74" s="68">
        <v>1</v>
      </c>
      <c r="F74" s="97">
        <v>6.8</v>
      </c>
      <c r="G74" s="97">
        <v>6.4</v>
      </c>
      <c r="H74" s="97">
        <v>6.6</v>
      </c>
      <c r="I74" s="97">
        <v>6.4</v>
      </c>
      <c r="J74" s="97">
        <v>9.1999999999999993</v>
      </c>
      <c r="K74" s="64">
        <v>9.6</v>
      </c>
      <c r="L74" s="97"/>
      <c r="M74" s="97">
        <v>6</v>
      </c>
      <c r="N74" s="97">
        <f>SUM(F74:I74)-MAX(F74:I74)-MIN(F74:I74)</f>
        <v>12.999999999999995</v>
      </c>
      <c r="O74" s="64">
        <f>IF(SUM(F74:I74)-MAX(F74:I74)-MIN(F74:I74)+J74+SUM(K74:L74)-M74 &lt; 0, 0, SUM(F74:I74)-MAX(F74:I74)-MIN(F74:I74)+J74+SUM(K74:L74)-M74)</f>
        <v>25.799999999999997</v>
      </c>
      <c r="P74" s="143">
        <f>SUM(O74,O75)</f>
        <v>60.419999999999995</v>
      </c>
    </row>
    <row r="75" spans="2:20" ht="14.1" customHeight="1" x14ac:dyDescent="0.3">
      <c r="B75" s="142"/>
      <c r="C75" s="146"/>
      <c r="D75" s="146"/>
      <c r="E75" s="69">
        <v>2</v>
      </c>
      <c r="F75" s="98">
        <v>6.6</v>
      </c>
      <c r="G75" s="98">
        <v>6.3</v>
      </c>
      <c r="H75" s="98">
        <v>6.4</v>
      </c>
      <c r="I75" s="98">
        <v>5.8</v>
      </c>
      <c r="J75" s="98">
        <v>9.1999999999999993</v>
      </c>
      <c r="K75" s="66">
        <v>9.52</v>
      </c>
      <c r="L75" s="98">
        <v>3.2</v>
      </c>
      <c r="M75" s="98"/>
      <c r="N75" s="98">
        <f>SUM(F75:I75)-MAX(F75:I75)-MIN(F75:I75)</f>
        <v>12.7</v>
      </c>
      <c r="O75" s="64">
        <f>IF(SUM(F75:I75)-MAX(F75:I75)-MIN(F75:I75)+J75+SUM(K75:L75)-M75 &lt; 0, 0, SUM(F75:I75)-MAX(F75:I75)-MIN(F75:I75)+J75+SUM(K75:L75)-M75)</f>
        <v>34.619999999999997</v>
      </c>
      <c r="P75" s="144">
        <f>SUM(O74,O75)</f>
        <v>60.419999999999995</v>
      </c>
    </row>
    <row r="76" spans="2:20" ht="14.1" customHeight="1" x14ac:dyDescent="0.3">
      <c r="B76" s="141" t="s">
        <v>366</v>
      </c>
      <c r="C76" s="145" t="str">
        <f>TEKMOVALCI!D134</f>
        <v>Kiara Nisa Cajnko</v>
      </c>
      <c r="D76" s="145" t="str">
        <f>TEKMOVALCI!E134</f>
        <v>ŠD Šentilj</v>
      </c>
      <c r="E76" s="68">
        <v>1</v>
      </c>
      <c r="F76" s="97">
        <v>8.1</v>
      </c>
      <c r="G76" s="97">
        <v>7.8</v>
      </c>
      <c r="H76" s="97">
        <v>7.6</v>
      </c>
      <c r="I76" s="97">
        <v>7.7</v>
      </c>
      <c r="J76" s="97">
        <v>9.6999999999999993</v>
      </c>
      <c r="K76" s="64">
        <v>10</v>
      </c>
      <c r="L76" s="97"/>
      <c r="M76" s="97">
        <v>12</v>
      </c>
      <c r="N76" s="97">
        <f>SUM(F76:I76)-MAX(F76:I76)-MIN(F76:I76)</f>
        <v>15.500000000000002</v>
      </c>
      <c r="O76" s="64">
        <f>IF(SUM(F76:I76)-MAX(F76:I76)-MIN(F76:I76)+J76+SUM(K76:L76)-M76 &lt; 0, 0, SUM(F76:I76)-MAX(F76:I76)-MIN(F76:I76)+J76+SUM(K76:L76)-M76)</f>
        <v>23.200000000000003</v>
      </c>
      <c r="P76" s="143">
        <f>SUM(O76,O77)</f>
        <v>59.900000000000006</v>
      </c>
    </row>
    <row r="77" spans="2:20" ht="14.1" customHeight="1" x14ac:dyDescent="0.3">
      <c r="B77" s="142"/>
      <c r="C77" s="146"/>
      <c r="D77" s="146"/>
      <c r="E77" s="69">
        <v>2</v>
      </c>
      <c r="F77" s="98">
        <v>7.6</v>
      </c>
      <c r="G77" s="98">
        <v>7.5</v>
      </c>
      <c r="H77" s="98">
        <v>7.7</v>
      </c>
      <c r="I77" s="98">
        <v>7.5</v>
      </c>
      <c r="J77" s="98">
        <v>9.6</v>
      </c>
      <c r="K77" s="66">
        <v>9.8000000000000007</v>
      </c>
      <c r="L77" s="98">
        <v>2.2000000000000002</v>
      </c>
      <c r="M77" s="98"/>
      <c r="N77" s="98">
        <f>SUM(F77:I77)-MAX(F77:I77)-MIN(F77:I77)</f>
        <v>15.100000000000001</v>
      </c>
      <c r="O77" s="64">
        <f>IF(SUM(F77:I77)-MAX(F77:I77)-MIN(F77:I77)+J77+SUM(K77:L77)-M77 &lt; 0, 0, SUM(F77:I77)-MAX(F77:I77)-MIN(F77:I77)+J77+SUM(K77:L77)-M77)</f>
        <v>36.700000000000003</v>
      </c>
      <c r="P77" s="144">
        <f>SUM(O76,O77)</f>
        <v>59.900000000000006</v>
      </c>
    </row>
    <row r="78" spans="2:20" ht="14.1" customHeight="1" x14ac:dyDescent="0.3">
      <c r="B78" s="141" t="s">
        <v>367</v>
      </c>
      <c r="C78" s="145" t="str">
        <f>TEKMOVALCI!D121</f>
        <v>Lana Vukajč</v>
      </c>
      <c r="D78" s="145" t="str">
        <f>TEKMOVALCI!E121</f>
        <v>DŠR Murska Sobota</v>
      </c>
      <c r="E78" s="68">
        <v>1</v>
      </c>
      <c r="F78" s="97">
        <v>6.7</v>
      </c>
      <c r="G78" s="97">
        <v>6.8</v>
      </c>
      <c r="H78" s="97">
        <v>7</v>
      </c>
      <c r="I78" s="97">
        <v>6.9</v>
      </c>
      <c r="J78" s="97">
        <v>9.4</v>
      </c>
      <c r="K78" s="64">
        <v>7.8</v>
      </c>
      <c r="L78" s="97"/>
      <c r="M78" s="97">
        <v>6</v>
      </c>
      <c r="N78" s="97">
        <f>SUM(F78:I78)-MAX(F78:I78)-MIN(F78:I78)</f>
        <v>13.7</v>
      </c>
      <c r="O78" s="64">
        <f>IF(SUM(F78:I78)-MAX(F78:I78)-MIN(F78:I78)+J78+SUM(K78:L78)-M78 &lt; 0, 0, SUM(F78:I78)-MAX(F78:I78)-MIN(F78:I78)+J78+SUM(K78:L78)-M78)</f>
        <v>24.900000000000002</v>
      </c>
      <c r="P78" s="143">
        <f>SUM(O78,O79)</f>
        <v>57.44</v>
      </c>
    </row>
    <row r="79" spans="2:20" ht="14.1" customHeight="1" x14ac:dyDescent="0.3">
      <c r="B79" s="142"/>
      <c r="C79" s="146"/>
      <c r="D79" s="146"/>
      <c r="E79" s="69">
        <v>2</v>
      </c>
      <c r="F79" s="98">
        <v>6.6</v>
      </c>
      <c r="G79" s="98">
        <v>6.5</v>
      </c>
      <c r="H79" s="98">
        <v>6.4</v>
      </c>
      <c r="I79" s="98">
        <v>6.9</v>
      </c>
      <c r="J79" s="98">
        <v>9.1999999999999993</v>
      </c>
      <c r="K79" s="66">
        <v>8.0399999999999991</v>
      </c>
      <c r="L79" s="98">
        <v>2.2000000000000002</v>
      </c>
      <c r="M79" s="98"/>
      <c r="N79" s="98">
        <f>SUM(F79:I79)-MAX(F79:I79)-MIN(F79:I79)</f>
        <v>13.1</v>
      </c>
      <c r="O79" s="64">
        <f>IF(SUM(F79:I79)-MAX(F79:I79)-MIN(F79:I79)+J79+SUM(K79:L79)-M79 &lt; 0, 0, SUM(F79:I79)-MAX(F79:I79)-MIN(F79:I79)+J79+SUM(K79:L79)-M79)</f>
        <v>32.539999999999992</v>
      </c>
      <c r="P79" s="144">
        <f>SUM(O78,O79)</f>
        <v>57.44</v>
      </c>
    </row>
    <row r="80" spans="2:20" ht="14.1" customHeight="1" x14ac:dyDescent="0.3">
      <c r="B80" s="141" t="s">
        <v>368</v>
      </c>
      <c r="C80" s="145" t="str">
        <f>TEKMOVALCI!D130</f>
        <v>Alja Paškulin</v>
      </c>
      <c r="D80" s="145" t="str">
        <f>TEKMOVALCI!E130</f>
        <v>ŠD Sokol Bežigrad</v>
      </c>
      <c r="E80" s="68">
        <v>1</v>
      </c>
      <c r="F80" s="97">
        <v>6.3</v>
      </c>
      <c r="G80" s="97">
        <v>6.4</v>
      </c>
      <c r="H80" s="97">
        <v>6.6</v>
      </c>
      <c r="I80" s="97">
        <v>6.5</v>
      </c>
      <c r="J80" s="97">
        <v>8.8000000000000007</v>
      </c>
      <c r="K80" s="64">
        <v>9.2200000000000006</v>
      </c>
      <c r="L80" s="97"/>
      <c r="M80" s="97">
        <v>8</v>
      </c>
      <c r="N80" s="97">
        <f>SUM(F80:I80)-MAX(F80:I80)-MIN(F80:I80)</f>
        <v>12.899999999999995</v>
      </c>
      <c r="O80" s="64">
        <f>IF(SUM(F80:I80)-MAX(F80:I80)-MIN(F80:I80)+J80+SUM(K80:L80)-M80 &lt; 0, 0, SUM(F80:I80)-MAX(F80:I80)-MIN(F80:I80)+J80+SUM(K80:L80)-M80)</f>
        <v>22.919999999999995</v>
      </c>
      <c r="P80" s="143">
        <f>SUM(O80,O81)</f>
        <v>56.859999999999992</v>
      </c>
    </row>
    <row r="81" spans="2:17" ht="14.1" customHeight="1" x14ac:dyDescent="0.3">
      <c r="B81" s="142"/>
      <c r="C81" s="146"/>
      <c r="D81" s="146"/>
      <c r="E81" s="69">
        <v>2</v>
      </c>
      <c r="F81" s="98">
        <v>6.7</v>
      </c>
      <c r="G81" s="98">
        <v>6.3</v>
      </c>
      <c r="H81" s="98">
        <v>7.2</v>
      </c>
      <c r="I81" s="98">
        <v>6.5</v>
      </c>
      <c r="J81" s="98">
        <v>9</v>
      </c>
      <c r="K81" s="66">
        <v>9.24</v>
      </c>
      <c r="L81" s="98">
        <v>2.5</v>
      </c>
      <c r="M81" s="98"/>
      <c r="N81" s="98">
        <f>SUM(F81:I81)-MAX(F81:I81)-MIN(F81:I81)</f>
        <v>13.2</v>
      </c>
      <c r="O81" s="64">
        <f>IF(SUM(F81:I81)-MAX(F81:I81)-MIN(F81:I81)+J81+SUM(K81:L81)-M81 &lt; 0, 0, SUM(F81:I81)-MAX(F81:I81)-MIN(F81:I81)+J81+SUM(K81:L81)-M81)</f>
        <v>33.94</v>
      </c>
      <c r="P81" s="144">
        <f>SUM(O80,O81)</f>
        <v>56.859999999999992</v>
      </c>
    </row>
    <row r="82" spans="2:17" ht="14.1" customHeight="1" x14ac:dyDescent="0.3">
      <c r="B82" s="141" t="s">
        <v>369</v>
      </c>
      <c r="C82" s="145" t="str">
        <f>TEKMOVALCI!D127</f>
        <v>Lana Ušaj</v>
      </c>
      <c r="D82" s="145" t="str">
        <f>TEKMOVALCI!E127</f>
        <v>ŠD Partizan Renče</v>
      </c>
      <c r="E82" s="68">
        <v>1</v>
      </c>
      <c r="F82" s="97">
        <v>6.5</v>
      </c>
      <c r="G82" s="97">
        <v>6.9</v>
      </c>
      <c r="H82" s="97">
        <v>6.4</v>
      </c>
      <c r="I82" s="97">
        <v>7</v>
      </c>
      <c r="J82" s="97">
        <v>7.9</v>
      </c>
      <c r="K82" s="64">
        <v>7</v>
      </c>
      <c r="L82" s="97"/>
      <c r="M82" s="97">
        <v>12</v>
      </c>
      <c r="N82" s="97">
        <f>SUM(F82:I82)-MAX(F82:I82)-MIN(F82:I82)</f>
        <v>13.4</v>
      </c>
      <c r="O82" s="64">
        <f>IF(SUM(F82:I82)-MAX(F82:I82)-MIN(F82:I82)+J82+SUM(K82:L82)-M82 &lt; 0, 0, SUM(F82:I82)-MAX(F82:I82)-MIN(F82:I82)+J82+SUM(K82:L82)-M82)</f>
        <v>16.3</v>
      </c>
      <c r="P82" s="143">
        <f>SUM(O82,O83)</f>
        <v>51.650000000000006</v>
      </c>
      <c r="Q82" s="100" t="s">
        <v>390</v>
      </c>
    </row>
    <row r="83" spans="2:17" ht="14.1" customHeight="1" x14ac:dyDescent="0.3">
      <c r="B83" s="142"/>
      <c r="C83" s="146"/>
      <c r="D83" s="146"/>
      <c r="E83" s="69">
        <v>2</v>
      </c>
      <c r="F83" s="98">
        <v>7.6</v>
      </c>
      <c r="G83" s="98">
        <v>7.2</v>
      </c>
      <c r="H83" s="98">
        <v>7.9</v>
      </c>
      <c r="I83" s="98">
        <v>7.9</v>
      </c>
      <c r="J83" s="98">
        <v>10</v>
      </c>
      <c r="K83" s="66">
        <v>8.75</v>
      </c>
      <c r="L83" s="98">
        <v>1.1000000000000001</v>
      </c>
      <c r="M83" s="98"/>
      <c r="N83" s="98">
        <f>SUM(F83:I83)-MAX(F83:I83)-MIN(F83:I83)</f>
        <v>15.500000000000004</v>
      </c>
      <c r="O83" s="64">
        <f>IF(SUM(F83:I83)-MAX(F83:I83)-MIN(F83:I83)+J83+SUM(K83:L83)-M83 &lt; 0, 0, SUM(F83:I83)-MAX(F83:I83)-MIN(F83:I83)+J83+SUM(K83:L83)-M83)</f>
        <v>35.35</v>
      </c>
      <c r="P83" s="144">
        <f>SUM(O82,O83)</f>
        <v>51.650000000000006</v>
      </c>
    </row>
    <row r="84" spans="2:17" ht="14.1" customHeight="1" x14ac:dyDescent="0.3">
      <c r="B84" s="141" t="s">
        <v>370</v>
      </c>
      <c r="C84" s="145" t="str">
        <f>TEKMOVALCI!D116</f>
        <v>Zala Buzeti</v>
      </c>
      <c r="D84" s="145" t="str">
        <f>TEKMOVALCI!E116</f>
        <v>DŠR Murska Sobota</v>
      </c>
      <c r="E84" s="68">
        <v>1</v>
      </c>
      <c r="F84" s="97">
        <v>4.5</v>
      </c>
      <c r="G84" s="97">
        <v>4.2</v>
      </c>
      <c r="H84" s="97">
        <v>4.5999999999999996</v>
      </c>
      <c r="I84" s="97">
        <v>4.7</v>
      </c>
      <c r="J84" s="97">
        <v>6.6</v>
      </c>
      <c r="K84" s="64">
        <v>7.48</v>
      </c>
      <c r="L84" s="97"/>
      <c r="M84" s="97"/>
      <c r="N84" s="97">
        <f>SUM(F84:I84)-MAX(F84:I84)-MIN(F84:I84)</f>
        <v>9.1000000000000014</v>
      </c>
      <c r="O84" s="64">
        <f>IF(SUM(F84:I84)-MAX(F84:I84)-MIN(F84:I84)+J84+SUM(K84:L84)-M84 &lt; 0, 0, SUM(F84:I84)-MAX(F84:I84)-MIN(F84:I84)+J84+SUM(K84:L84)-M84)</f>
        <v>23.18</v>
      </c>
      <c r="P84" s="143">
        <f>SUM(O84,O85)</f>
        <v>49.27</v>
      </c>
    </row>
    <row r="85" spans="2:17" ht="14.1" customHeight="1" x14ac:dyDescent="0.3">
      <c r="B85" s="142"/>
      <c r="C85" s="146"/>
      <c r="D85" s="146"/>
      <c r="E85" s="69">
        <v>2</v>
      </c>
      <c r="F85" s="98">
        <v>5.0999999999999996</v>
      </c>
      <c r="G85" s="98">
        <v>4.8</v>
      </c>
      <c r="H85" s="98">
        <v>4.5</v>
      </c>
      <c r="I85" s="98">
        <v>5.0999999999999996</v>
      </c>
      <c r="J85" s="98">
        <v>6.7</v>
      </c>
      <c r="K85" s="66">
        <v>7.59</v>
      </c>
      <c r="L85" s="98">
        <v>1.9</v>
      </c>
      <c r="M85" s="98"/>
      <c r="N85" s="98">
        <f>SUM(F85:I85)-MAX(F85:I85)-MIN(F85:I85)</f>
        <v>9.9</v>
      </c>
      <c r="O85" s="64">
        <f>IF(SUM(F85:I85)-MAX(F85:I85)-MIN(F85:I85)+J85+SUM(K85:L85)-M85 &lt; 0, 0, SUM(F85:I85)-MAX(F85:I85)-MIN(F85:I85)+J85+SUM(K85:L85)-M85)</f>
        <v>26.090000000000003</v>
      </c>
      <c r="P85" s="144">
        <f>SUM(O84,O85)</f>
        <v>49.27</v>
      </c>
    </row>
    <row r="86" spans="2:17" ht="14.1" customHeight="1" x14ac:dyDescent="0.3">
      <c r="B86" s="141" t="s">
        <v>371</v>
      </c>
      <c r="C86" s="145" t="str">
        <f>TEKMOVALCI!D125</f>
        <v>Zarja Saksida</v>
      </c>
      <c r="D86" s="145" t="str">
        <f>TEKMOVALCI!E125</f>
        <v>ŠD Partizan Renče</v>
      </c>
      <c r="E86" s="68">
        <v>1</v>
      </c>
      <c r="F86" s="97">
        <v>3.5</v>
      </c>
      <c r="G86" s="97">
        <v>3.7</v>
      </c>
      <c r="H86" s="97">
        <v>3.7</v>
      </c>
      <c r="I86" s="97">
        <v>9.5</v>
      </c>
      <c r="J86" s="97">
        <v>4.4000000000000004</v>
      </c>
      <c r="K86" s="64">
        <v>5.57</v>
      </c>
      <c r="L86" s="97"/>
      <c r="M86" s="97">
        <v>2</v>
      </c>
      <c r="N86" s="97">
        <f>SUM(F86:I86)-MAX(F86:I86)-MIN(F86:I86)</f>
        <v>7.3999999999999986</v>
      </c>
      <c r="O86" s="64">
        <f>IF(SUM(F86:I86)-MAX(F86:I86)-MIN(F86:I86)+J86+SUM(K86:L86)-M86 &lt; 0, 0, SUM(F86:I86)-MAX(F86:I86)-MIN(F86:I86)+J86+SUM(K86:L86)-M86)</f>
        <v>15.369999999999997</v>
      </c>
      <c r="P86" s="143">
        <f>SUM(O86,O87)</f>
        <v>48.18</v>
      </c>
      <c r="Q86" s="100" t="s">
        <v>390</v>
      </c>
    </row>
    <row r="87" spans="2:17" ht="14.1" customHeight="1" x14ac:dyDescent="0.3">
      <c r="B87" s="142"/>
      <c r="C87" s="146"/>
      <c r="D87" s="146"/>
      <c r="E87" s="69">
        <v>2</v>
      </c>
      <c r="F87" s="98">
        <v>6.2</v>
      </c>
      <c r="G87" s="98">
        <v>5.2</v>
      </c>
      <c r="H87" s="98">
        <v>6.4</v>
      </c>
      <c r="I87" s="98">
        <v>6.2</v>
      </c>
      <c r="J87" s="98">
        <v>7.8</v>
      </c>
      <c r="K87" s="66">
        <v>10.210000000000001</v>
      </c>
      <c r="L87" s="98">
        <v>2.4</v>
      </c>
      <c r="M87" s="98"/>
      <c r="N87" s="98">
        <f>SUM(F87:I87)-MAX(F87:I87)-MIN(F87:I87)</f>
        <v>12.400000000000002</v>
      </c>
      <c r="O87" s="64">
        <f>IF(SUM(F87:I87)-MAX(F87:I87)-MIN(F87:I87)+J87+SUM(K87:L87)-M87 &lt; 0, 0, SUM(F87:I87)-MAX(F87:I87)-MIN(F87:I87)+J87+SUM(K87:L87)-M87)</f>
        <v>32.81</v>
      </c>
      <c r="P87" s="144">
        <f>SUM(O86,O87)</f>
        <v>48.18</v>
      </c>
    </row>
    <row r="88" spans="2:17" ht="14.1" customHeight="1" x14ac:dyDescent="0.3">
      <c r="B88" s="141" t="s">
        <v>372</v>
      </c>
      <c r="C88" s="145" t="str">
        <f>TEKMOVALCI!D123</f>
        <v>Lara Okorn</v>
      </c>
      <c r="D88" s="145" t="str">
        <f>TEKMOVALCI!E123</f>
        <v>ŠD Matrica GYM</v>
      </c>
      <c r="E88" s="68">
        <v>1</v>
      </c>
      <c r="F88" s="97">
        <v>7</v>
      </c>
      <c r="G88" s="97">
        <v>7.3</v>
      </c>
      <c r="H88" s="97">
        <v>7.1</v>
      </c>
      <c r="I88" s="97">
        <v>6.7</v>
      </c>
      <c r="J88" s="97">
        <v>9.4</v>
      </c>
      <c r="K88" s="64">
        <v>11.17</v>
      </c>
      <c r="L88" s="97"/>
      <c r="M88" s="97">
        <v>4</v>
      </c>
      <c r="N88" s="97">
        <f>SUM(F88:I88)-MAX(F88:I88)-MIN(F88:I88)</f>
        <v>14.099999999999998</v>
      </c>
      <c r="O88" s="64">
        <f>IF(SUM(F88:I88)-MAX(F88:I88)-MIN(F88:I88)+J88+SUM(K88:L88)-M88 &lt; 0, 0, SUM(F88:I88)-MAX(F88:I88)-MIN(F88:I88)+J88+SUM(K88:L88)-M88)</f>
        <v>30.67</v>
      </c>
      <c r="P88" s="143">
        <f>SUM(O88,O89)</f>
        <v>42.230000000000004</v>
      </c>
    </row>
    <row r="89" spans="2:17" ht="14.1" customHeight="1" x14ac:dyDescent="0.3">
      <c r="B89" s="142"/>
      <c r="C89" s="146"/>
      <c r="D89" s="146"/>
      <c r="E89" s="69">
        <v>2</v>
      </c>
      <c r="F89" s="98">
        <v>2.2000000000000002</v>
      </c>
      <c r="G89" s="98">
        <v>2.1</v>
      </c>
      <c r="H89" s="98">
        <v>2.2000000000000002</v>
      </c>
      <c r="I89" s="98">
        <v>2.2999999999999998</v>
      </c>
      <c r="J89" s="98">
        <v>2.9</v>
      </c>
      <c r="K89" s="66">
        <v>3.06</v>
      </c>
      <c r="L89" s="98">
        <v>1.2</v>
      </c>
      <c r="M89" s="98"/>
      <c r="N89" s="98">
        <f>SUM(F89:I89)-MAX(F89:I89)-MIN(F89:I89)</f>
        <v>4.4000000000000004</v>
      </c>
      <c r="O89" s="64">
        <f>IF(SUM(F89:I89)-MAX(F89:I89)-MIN(F89:I89)+J89+SUM(K89:L89)-M89 &lt; 0, 0, SUM(F89:I89)-MAX(F89:I89)-MIN(F89:I89)+J89+SUM(K89:L89)-M89)</f>
        <v>11.56</v>
      </c>
      <c r="P89" s="144">
        <f>SUM(O88,O89)</f>
        <v>42.230000000000004</v>
      </c>
    </row>
    <row r="90" spans="2:17" ht="14.1" customHeight="1" x14ac:dyDescent="0.3">
      <c r="B90" s="141" t="s">
        <v>373</v>
      </c>
      <c r="C90" s="145" t="str">
        <f>TEKMOVALCI!D119</f>
        <v>Eva Horvat</v>
      </c>
      <c r="D90" s="145" t="str">
        <f>TEKMOVALCI!E119</f>
        <v>DŠR Murska Sobota</v>
      </c>
      <c r="E90" s="68">
        <v>1</v>
      </c>
      <c r="F90" s="97">
        <v>1.9</v>
      </c>
      <c r="G90" s="97">
        <v>2</v>
      </c>
      <c r="H90" s="97">
        <v>1.9</v>
      </c>
      <c r="I90" s="97">
        <v>1.8</v>
      </c>
      <c r="J90" s="97">
        <v>2.8</v>
      </c>
      <c r="K90" s="64">
        <v>3</v>
      </c>
      <c r="L90" s="97"/>
      <c r="M90" s="97"/>
      <c r="N90" s="97">
        <f>SUM(F90:I90)-MAX(F90:I90)-MIN(F90:I90)</f>
        <v>3.8</v>
      </c>
      <c r="O90" s="64">
        <f>IF(SUM(F90:I90)-MAX(F90:I90)-MIN(F90:I90)+J90+SUM(K90:L90)-M90 &lt; 0, 0, SUM(F90:I90)-MAX(F90:I90)-MIN(F90:I90)+J90+SUM(K90:L90)-M90)</f>
        <v>9.6</v>
      </c>
      <c r="P90" s="143">
        <f>SUM(O90,O91)</f>
        <v>39.4</v>
      </c>
    </row>
    <row r="91" spans="2:17" ht="14.1" customHeight="1" x14ac:dyDescent="0.3">
      <c r="B91" s="142"/>
      <c r="C91" s="146"/>
      <c r="D91" s="146"/>
      <c r="E91" s="69">
        <v>2</v>
      </c>
      <c r="F91" s="98">
        <v>6.1</v>
      </c>
      <c r="G91" s="98">
        <v>5.7</v>
      </c>
      <c r="H91" s="98">
        <v>5.8</v>
      </c>
      <c r="I91" s="98">
        <v>6</v>
      </c>
      <c r="J91" s="98">
        <v>7.5</v>
      </c>
      <c r="K91" s="66">
        <v>7.9</v>
      </c>
      <c r="L91" s="98">
        <v>2.6</v>
      </c>
      <c r="M91" s="98"/>
      <c r="N91" s="98">
        <f>SUM(F91:I91)-MAX(F91:I91)-MIN(F91:I91)</f>
        <v>11.8</v>
      </c>
      <c r="O91" s="64">
        <f>IF(SUM(F91:I91)-MAX(F91:I91)-MIN(F91:I91)+J91+SUM(K91:L91)-M91 &lt; 0, 0, SUM(F91:I91)-MAX(F91:I91)-MIN(F91:I91)+J91+SUM(K91:L91)-M91)</f>
        <v>29.8</v>
      </c>
      <c r="P91" s="144">
        <f>SUM(O90,O91)</f>
        <v>39.4</v>
      </c>
    </row>
    <row r="92" spans="2:17" ht="14.1" customHeight="1" x14ac:dyDescent="0.3">
      <c r="B92" s="141" t="s">
        <v>374</v>
      </c>
      <c r="C92" s="145" t="str">
        <f>TEKMOVALCI!D131</f>
        <v>Tinea Gaia Pignar</v>
      </c>
      <c r="D92" s="145" t="str">
        <f>TEKMOVALCI!E131</f>
        <v>ŠD Sokol Bežigrad</v>
      </c>
      <c r="E92" s="68">
        <v>1</v>
      </c>
      <c r="F92" s="97">
        <v>6</v>
      </c>
      <c r="G92" s="97">
        <v>5.6</v>
      </c>
      <c r="H92" s="97">
        <v>6.3</v>
      </c>
      <c r="I92" s="97">
        <v>6.3</v>
      </c>
      <c r="J92" s="97">
        <v>8.4</v>
      </c>
      <c r="K92" s="64">
        <v>8.11</v>
      </c>
      <c r="L92" s="97"/>
      <c r="M92" s="97">
        <v>4</v>
      </c>
      <c r="N92" s="97">
        <f>SUM(F92:I92)-MAX(F92:I92)-MIN(F92:I92)</f>
        <v>12.299999999999999</v>
      </c>
      <c r="O92" s="64">
        <f>IF(SUM(F92:I92)-MAX(F92:I92)-MIN(F92:I92)+J92+SUM(K92:L92)-M92 &lt; 0, 0, SUM(F92:I92)-MAX(F92:I92)-MIN(F92:I92)+J92+SUM(K92:L92)-M92)</f>
        <v>24.81</v>
      </c>
      <c r="P92" s="143">
        <f>SUM(O92,O93)</f>
        <v>31.43</v>
      </c>
    </row>
    <row r="93" spans="2:17" ht="14.1" customHeight="1" x14ac:dyDescent="0.3">
      <c r="B93" s="142"/>
      <c r="C93" s="146"/>
      <c r="D93" s="146"/>
      <c r="E93" s="71">
        <v>2</v>
      </c>
      <c r="F93" s="99">
        <v>1.3</v>
      </c>
      <c r="G93" s="99">
        <v>1.1000000000000001</v>
      </c>
      <c r="H93" s="99">
        <v>1.3</v>
      </c>
      <c r="I93" s="99">
        <v>1.2</v>
      </c>
      <c r="J93" s="99">
        <v>1.9</v>
      </c>
      <c r="K93" s="67">
        <v>1.82</v>
      </c>
      <c r="L93" s="99">
        <v>0.4</v>
      </c>
      <c r="M93" s="99"/>
      <c r="N93" s="98">
        <f>SUM(F93:I93)-MAX(F93:I93)-MIN(F93:I93)</f>
        <v>2.5000000000000004</v>
      </c>
      <c r="O93" s="64">
        <f>IF(SUM(F93:I93)-MAX(F93:I93)-MIN(F93:I93)+J93+SUM(K93:L93)-M93 &lt; 0, 0, SUM(F93:I93)-MAX(F93:I93)-MIN(F93:I93)+J93+SUM(K93:L93)-M93)</f>
        <v>6.620000000000001</v>
      </c>
      <c r="P93" s="144">
        <f>SUM(O92,O93)</f>
        <v>31.43</v>
      </c>
    </row>
    <row r="94" spans="2:17" ht="14.1" customHeight="1" x14ac:dyDescent="0.3">
      <c r="B94" s="141" t="s">
        <v>375</v>
      </c>
      <c r="C94" s="145" t="str">
        <f>TEKMOVALCI!D114</f>
        <v>Brina Benko</v>
      </c>
      <c r="D94" s="145" t="str">
        <f>TEKMOVALCI!E114</f>
        <v>DŠR Murska Sobota</v>
      </c>
      <c r="E94" s="70">
        <v>1</v>
      </c>
      <c r="F94" s="97">
        <v>4.7</v>
      </c>
      <c r="G94" s="97">
        <v>4.2</v>
      </c>
      <c r="H94" s="97">
        <v>4.4000000000000004</v>
      </c>
      <c r="I94" s="97">
        <v>4.4000000000000004</v>
      </c>
      <c r="J94" s="97">
        <v>5.8</v>
      </c>
      <c r="K94" s="64">
        <v>5.81</v>
      </c>
      <c r="L94" s="97"/>
      <c r="M94" s="97"/>
      <c r="N94" s="97">
        <f>SUM(F94:I94)-MAX(F94:I94)-MIN(F94:I94)</f>
        <v>8.8000000000000043</v>
      </c>
      <c r="O94" s="64">
        <f>IF(SUM(F94:I94)-MAX(F94:I94)-MIN(F94:I94)+J94+SUM(K94:L94)-M94 &lt; 0, 0, SUM(F94:I94)-MAX(F94:I94)-MIN(F94:I94)+J94+SUM(K94:L94)-M94)</f>
        <v>20.410000000000004</v>
      </c>
      <c r="P94" s="143">
        <f>SUM(O94,O95)</f>
        <v>30.680000000000003</v>
      </c>
    </row>
    <row r="95" spans="2:17" ht="14.1" customHeight="1" x14ac:dyDescent="0.3">
      <c r="B95" s="142"/>
      <c r="C95" s="146"/>
      <c r="D95" s="146"/>
      <c r="E95" s="69">
        <v>2</v>
      </c>
      <c r="F95" s="98">
        <v>2.2000000000000002</v>
      </c>
      <c r="G95" s="98">
        <v>2.1</v>
      </c>
      <c r="H95" s="98">
        <v>2.1</v>
      </c>
      <c r="I95" s="98">
        <v>2.1</v>
      </c>
      <c r="J95" s="98">
        <v>2.7</v>
      </c>
      <c r="K95" s="66">
        <v>2.77</v>
      </c>
      <c r="L95" s="98">
        <v>0.6</v>
      </c>
      <c r="M95" s="98"/>
      <c r="N95" s="98">
        <f>SUM(F95:I95)-MAX(F95:I95)-MIN(F95:I95)</f>
        <v>4.1999999999999993</v>
      </c>
      <c r="O95" s="64">
        <f>IF(SUM(F95:I95)-MAX(F95:I95)-MIN(F95:I95)+J95+SUM(K95:L95)-M95 &lt; 0, 0, SUM(F95:I95)-MAX(F95:I95)-MIN(F95:I95)+J95+SUM(K95:L95)-M95)</f>
        <v>10.27</v>
      </c>
      <c r="P95" s="144">
        <f>SUM(O94,O95)</f>
        <v>30.680000000000003</v>
      </c>
    </row>
    <row r="96" spans="2:17" ht="14.1" customHeight="1" x14ac:dyDescent="0.3">
      <c r="B96" s="141" t="s">
        <v>376</v>
      </c>
      <c r="C96" s="145" t="str">
        <f>TEKMOVALCI!D118</f>
        <v>Iza Habjanič</v>
      </c>
      <c r="D96" s="145" t="str">
        <f>TEKMOVALCI!E118</f>
        <v>DŠR Murska Sobota</v>
      </c>
      <c r="E96" s="68">
        <v>1</v>
      </c>
      <c r="F96" s="97">
        <v>0.6</v>
      </c>
      <c r="G96" s="97">
        <v>0.6</v>
      </c>
      <c r="H96" s="97">
        <v>0.6</v>
      </c>
      <c r="I96" s="97">
        <v>0.5</v>
      </c>
      <c r="J96" s="97">
        <v>1</v>
      </c>
      <c r="K96" s="64">
        <v>1.01</v>
      </c>
      <c r="L96" s="97"/>
      <c r="M96" s="97"/>
      <c r="N96" s="97">
        <f>SUM(F96:I96)-MAX(F96:I96)-MIN(F96:I96)</f>
        <v>1.1999999999999997</v>
      </c>
      <c r="O96" s="64">
        <f>IF(SUM(F96:I96)-MAX(F96:I96)-MIN(F96:I96)+J96+SUM(K96:L96)-M96 &lt; 0, 0, SUM(F96:I96)-MAX(F96:I96)-MIN(F96:I96)+J96+SUM(K96:L96)-M96)</f>
        <v>3.21</v>
      </c>
      <c r="P96" s="143">
        <f>SUM(O96,O97)</f>
        <v>17.34</v>
      </c>
    </row>
    <row r="97" spans="2:17" ht="14.1" customHeight="1" x14ac:dyDescent="0.3">
      <c r="B97" s="142"/>
      <c r="C97" s="146"/>
      <c r="D97" s="146"/>
      <c r="E97" s="69">
        <v>2</v>
      </c>
      <c r="F97" s="98">
        <v>2.6</v>
      </c>
      <c r="G97" s="98">
        <v>2.4</v>
      </c>
      <c r="H97" s="98">
        <v>2.6</v>
      </c>
      <c r="I97" s="98">
        <v>2.5</v>
      </c>
      <c r="J97" s="98">
        <v>3.9</v>
      </c>
      <c r="K97" s="66">
        <v>4.03</v>
      </c>
      <c r="L97" s="98">
        <v>1.1000000000000001</v>
      </c>
      <c r="M97" s="98"/>
      <c r="N97" s="98">
        <f>SUM(F97:I97)-MAX(F97:I97)-MIN(F97:I97)</f>
        <v>5.0999999999999996</v>
      </c>
      <c r="O97" s="64">
        <f>IF(SUM(F97:I97)-MAX(F97:I97)-MIN(F97:I97)+J97+SUM(K97:L97)-M97 &lt; 0, 0, SUM(F97:I97)-MAX(F97:I97)-MIN(F97:I97)+J97+SUM(K97:L97)-M97)</f>
        <v>14.13</v>
      </c>
      <c r="P97" s="144">
        <f>SUM(O96,O97)</f>
        <v>17.34</v>
      </c>
    </row>
    <row r="98" spans="2:17" ht="14.1" customHeight="1" x14ac:dyDescent="0.3">
      <c r="B98" s="141" t="s">
        <v>387</v>
      </c>
      <c r="C98" s="145" t="str">
        <f>TEKMOVALCI!D115</f>
        <v>Sara Zrim</v>
      </c>
      <c r="D98" s="145" t="str">
        <f>TEKMOVALCI!E115</f>
        <v>DŠR Murska Sobota</v>
      </c>
      <c r="E98" s="63">
        <v>1</v>
      </c>
      <c r="F98" s="97">
        <v>0.6</v>
      </c>
      <c r="G98" s="97">
        <v>0.6</v>
      </c>
      <c r="H98" s="97">
        <v>0.6</v>
      </c>
      <c r="I98" s="97">
        <v>0.5</v>
      </c>
      <c r="J98" s="97">
        <v>1</v>
      </c>
      <c r="K98" s="64">
        <v>1.01</v>
      </c>
      <c r="L98" s="97"/>
      <c r="M98" s="97">
        <v>4</v>
      </c>
      <c r="N98" s="97">
        <f>SUM(F98:I98)-MAX(F98:I98)-MIN(F98:I98)</f>
        <v>1.1999999999999997</v>
      </c>
      <c r="O98" s="64">
        <f>IF(SUM(F98:I98)-MAX(F98:I98)-MIN(F98:I98)+J98+SUM(K98:L98)-M98 &lt; 0, 0, SUM(F98:I98)-MAX(F98:I98)-MIN(F98:I98)+J98+SUM(K98:L98)-M98)</f>
        <v>0</v>
      </c>
      <c r="P98" s="143">
        <f>SUM(O98,O99)</f>
        <v>10.26</v>
      </c>
      <c r="Q98" s="100" t="s">
        <v>390</v>
      </c>
    </row>
    <row r="99" spans="2:17" ht="14.1" customHeight="1" x14ac:dyDescent="0.3">
      <c r="B99" s="162"/>
      <c r="C99" s="146"/>
      <c r="D99" s="146"/>
      <c r="E99" s="65">
        <v>2</v>
      </c>
      <c r="F99" s="98">
        <v>2</v>
      </c>
      <c r="G99" s="98">
        <v>2</v>
      </c>
      <c r="H99" s="98">
        <v>2</v>
      </c>
      <c r="I99" s="98">
        <v>1.9</v>
      </c>
      <c r="J99" s="98">
        <v>2.8</v>
      </c>
      <c r="K99" s="66">
        <v>2.76</v>
      </c>
      <c r="L99" s="98">
        <v>0.7</v>
      </c>
      <c r="M99" s="98"/>
      <c r="N99" s="98">
        <f>SUM(F99:I99)-MAX(F99:I99)-MIN(F99:I99)</f>
        <v>4</v>
      </c>
      <c r="O99" s="64">
        <f>IF(SUM(F99:I99)-MAX(F99:I99)-MIN(F99:I99)+J99+SUM(K99:L99)-M99 &lt; 0, 0, SUM(F99:I99)-MAX(F99:I99)-MIN(F99:I99)+J99+SUM(K99:L99)-M99)</f>
        <v>10.26</v>
      </c>
      <c r="P99" s="144">
        <f>SUM(O98,O99)</f>
        <v>10.26</v>
      </c>
    </row>
    <row r="100" spans="2:17" ht="14.1" customHeight="1" x14ac:dyDescent="0.3">
      <c r="B100" s="141" t="s">
        <v>388</v>
      </c>
      <c r="C100" s="145" t="str">
        <f>TEKMOVALCI!D122</f>
        <v>Nija Cvilak</v>
      </c>
      <c r="D100" s="145" t="str">
        <f>TEKMOVALCI!E122</f>
        <v>ŠD Matrica GYM</v>
      </c>
      <c r="E100" s="68">
        <v>1</v>
      </c>
      <c r="F100" s="97">
        <v>1.4</v>
      </c>
      <c r="G100" s="97">
        <v>1.3</v>
      </c>
      <c r="H100" s="97">
        <v>1.3</v>
      </c>
      <c r="I100" s="97">
        <v>1.3</v>
      </c>
      <c r="J100" s="97">
        <v>1.7</v>
      </c>
      <c r="K100" s="64">
        <v>1.94</v>
      </c>
      <c r="L100" s="97"/>
      <c r="M100" s="97">
        <v>8</v>
      </c>
      <c r="N100" s="97">
        <f>SUM(F100:I100)-MAX(F100:I100)-MIN(F100:I100)</f>
        <v>2.5999999999999996</v>
      </c>
      <c r="O100" s="64">
        <f>IF(SUM(F100:I100)-MAX(F100:I100)-MIN(F100:I100)+J100+SUM(K100:L100)-M100 &lt; 0, 0, SUM(F100:I100)-MAX(F100:I100)-MIN(F100:I100)+J100+SUM(K100:L100)-M100)</f>
        <v>0</v>
      </c>
      <c r="P100" s="143">
        <f>SUM(O100,O101)</f>
        <v>7.1999999999999993</v>
      </c>
      <c r="Q100" s="100" t="s">
        <v>390</v>
      </c>
    </row>
    <row r="101" spans="2:17" ht="14.1" customHeight="1" x14ac:dyDescent="0.3">
      <c r="B101" s="142"/>
      <c r="C101" s="146"/>
      <c r="D101" s="146"/>
      <c r="E101" s="69">
        <v>2</v>
      </c>
      <c r="F101" s="98">
        <v>1.4</v>
      </c>
      <c r="G101" s="98">
        <v>1.3</v>
      </c>
      <c r="H101" s="98">
        <v>1.4</v>
      </c>
      <c r="I101" s="98">
        <v>1.4</v>
      </c>
      <c r="J101" s="98">
        <v>1.8</v>
      </c>
      <c r="K101" s="66">
        <v>2.1</v>
      </c>
      <c r="L101" s="98">
        <v>0.5</v>
      </c>
      <c r="M101" s="98"/>
      <c r="N101" s="98">
        <f>SUM(F101:I101)-MAX(F101:I101)-MIN(F101:I101)</f>
        <v>2.8</v>
      </c>
      <c r="O101" s="64">
        <f>IF(SUM(F101:I101)-MAX(F101:I101)-MIN(F101:I101)+J101+SUM(K101:L101)-M101 &lt; 0, 0, SUM(F101:I101)-MAX(F101:I101)-MIN(F101:I101)+J101+SUM(K101:L101)-M101)</f>
        <v>7.1999999999999993</v>
      </c>
      <c r="P101" s="144">
        <f>SUM(O100,O101)</f>
        <v>7.1999999999999993</v>
      </c>
    </row>
    <row r="102" spans="2:17" ht="14.1" customHeight="1" x14ac:dyDescent="0.3">
      <c r="B102" s="152"/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</row>
    <row r="103" spans="2:17" x14ac:dyDescent="0.3">
      <c r="B103" s="153"/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</row>
    <row r="104" spans="2:17" x14ac:dyDescent="0.3">
      <c r="B104" s="123" t="s">
        <v>318</v>
      </c>
      <c r="C104" s="124"/>
      <c r="D104" s="124"/>
      <c r="E104" s="124"/>
      <c r="F104" s="124"/>
      <c r="G104" s="124"/>
      <c r="H104" s="124"/>
      <c r="I104" s="124"/>
      <c r="J104" s="125"/>
    </row>
    <row r="105" spans="2:17" x14ac:dyDescent="0.3">
      <c r="B105" s="126"/>
      <c r="C105" s="127"/>
      <c r="D105" s="127"/>
      <c r="E105" s="127"/>
      <c r="F105" s="127"/>
      <c r="G105" s="127"/>
      <c r="H105" s="127"/>
      <c r="I105" s="127"/>
      <c r="J105" s="128"/>
    </row>
    <row r="106" spans="2:17" ht="18" customHeight="1" x14ac:dyDescent="0.3">
      <c r="B106" s="62"/>
      <c r="C106" s="139" t="s">
        <v>2</v>
      </c>
      <c r="D106" s="139"/>
      <c r="E106" s="121" t="s">
        <v>311</v>
      </c>
      <c r="F106" s="121"/>
      <c r="G106" s="121" t="s">
        <v>312</v>
      </c>
      <c r="H106" s="121"/>
      <c r="I106" s="140" t="s">
        <v>169</v>
      </c>
      <c r="J106" s="140"/>
    </row>
    <row r="107" spans="2:17" ht="18" customHeight="1" x14ac:dyDescent="0.3">
      <c r="B107" s="81" t="s">
        <v>313</v>
      </c>
      <c r="C107" s="138" t="s">
        <v>30</v>
      </c>
      <c r="D107" s="138"/>
      <c r="E107" s="120">
        <f>SUM(O12,O20,O18,O28)</f>
        <v>127.11999999999999</v>
      </c>
      <c r="F107" s="121"/>
      <c r="G107" s="120">
        <f>SUM(O13,O21,O31,O19)</f>
        <v>134.79</v>
      </c>
      <c r="H107" s="121"/>
      <c r="I107" s="120">
        <f>SUM(E107,G107)</f>
        <v>261.90999999999997</v>
      </c>
      <c r="J107" s="120"/>
    </row>
    <row r="108" spans="2:17" ht="18" customHeight="1" x14ac:dyDescent="0.3">
      <c r="B108" s="81" t="s">
        <v>335</v>
      </c>
      <c r="C108" s="163" t="s">
        <v>122</v>
      </c>
      <c r="D108" s="164"/>
      <c r="E108" s="165">
        <f>SUM(O34,O10,O14,O42)</f>
        <v>130.07</v>
      </c>
      <c r="F108" s="166"/>
      <c r="G108" s="165">
        <f>SUM(O39,O15,O11,O35)</f>
        <v>121.83000000000001</v>
      </c>
      <c r="H108" s="166"/>
      <c r="I108" s="120">
        <f>SUM(E108,G108)</f>
        <v>251.9</v>
      </c>
      <c r="J108" s="120"/>
    </row>
    <row r="109" spans="2:17" ht="18" customHeight="1" x14ac:dyDescent="0.3">
      <c r="B109" s="81" t="s">
        <v>336</v>
      </c>
      <c r="C109" s="138" t="s">
        <v>121</v>
      </c>
      <c r="D109" s="138"/>
      <c r="E109" s="120">
        <f>SUM(O16,O26,O22,O24)</f>
        <v>107.76499999999999</v>
      </c>
      <c r="F109" s="121"/>
      <c r="G109" s="120">
        <f>SUM(O17,O25,O23,O27)</f>
        <v>129.75</v>
      </c>
      <c r="H109" s="121"/>
      <c r="I109" s="120">
        <f>SUM(E109,G109)</f>
        <v>237.51499999999999</v>
      </c>
      <c r="J109" s="120"/>
    </row>
    <row r="110" spans="2:17" x14ac:dyDescent="0.3">
      <c r="B110" s="136"/>
      <c r="C110" s="136"/>
      <c r="D110" s="136"/>
      <c r="E110" s="136"/>
      <c r="F110" s="136"/>
      <c r="G110" s="136"/>
      <c r="H110" s="136"/>
      <c r="I110" s="136"/>
      <c r="J110" s="136"/>
    </row>
    <row r="111" spans="2:17" x14ac:dyDescent="0.3">
      <c r="B111" s="137"/>
      <c r="C111" s="137"/>
      <c r="D111" s="137"/>
      <c r="E111" s="137"/>
      <c r="F111" s="137"/>
      <c r="G111" s="137"/>
      <c r="H111" s="137"/>
      <c r="I111" s="137"/>
      <c r="J111" s="137"/>
    </row>
    <row r="112" spans="2:17" x14ac:dyDescent="0.3">
      <c r="B112" s="123" t="s">
        <v>319</v>
      </c>
      <c r="C112" s="124"/>
      <c r="D112" s="124"/>
      <c r="E112" s="124"/>
      <c r="F112" s="124"/>
      <c r="G112" s="124"/>
      <c r="H112" s="124"/>
      <c r="I112" s="124"/>
      <c r="J112" s="125"/>
    </row>
    <row r="113" spans="2:10" x14ac:dyDescent="0.3">
      <c r="B113" s="126"/>
      <c r="C113" s="127"/>
      <c r="D113" s="127"/>
      <c r="E113" s="127"/>
      <c r="F113" s="127"/>
      <c r="G113" s="127"/>
      <c r="H113" s="127"/>
      <c r="I113" s="127"/>
      <c r="J113" s="128"/>
    </row>
    <row r="114" spans="2:10" ht="18" customHeight="1" x14ac:dyDescent="0.3">
      <c r="B114" s="62"/>
      <c r="C114" s="139" t="s">
        <v>2</v>
      </c>
      <c r="D114" s="139"/>
      <c r="E114" s="121" t="s">
        <v>311</v>
      </c>
      <c r="F114" s="121"/>
      <c r="G114" s="121" t="s">
        <v>312</v>
      </c>
      <c r="H114" s="121"/>
      <c r="I114" s="140" t="s">
        <v>169</v>
      </c>
      <c r="J114" s="140"/>
    </row>
    <row r="115" spans="2:10" ht="18" customHeight="1" x14ac:dyDescent="0.3">
      <c r="B115" s="81" t="s">
        <v>313</v>
      </c>
      <c r="C115" s="138" t="s">
        <v>85</v>
      </c>
      <c r="D115" s="138"/>
      <c r="E115" s="120">
        <f>SUM(O62,O60,O64,O58)</f>
        <v>127.29</v>
      </c>
      <c r="F115" s="121"/>
      <c r="G115" s="120">
        <f>SUM(O63,O61,O65,O59)</f>
        <v>151.00700000000001</v>
      </c>
      <c r="H115" s="121"/>
      <c r="I115" s="120">
        <f>SUM(E115,G115)</f>
        <v>278.29700000000003</v>
      </c>
      <c r="J115" s="120"/>
    </row>
    <row r="116" spans="2:10" ht="18" customHeight="1" x14ac:dyDescent="0.3">
      <c r="B116" s="81" t="s">
        <v>335</v>
      </c>
      <c r="C116" s="138" t="s">
        <v>28</v>
      </c>
      <c r="D116" s="138"/>
      <c r="E116" s="120">
        <f>SUM(O72,O68,O78,O84)</f>
        <v>107.95000000000002</v>
      </c>
      <c r="F116" s="121"/>
      <c r="G116" s="120">
        <f>SUM(O73,O69,O79,O91)</f>
        <v>133.78</v>
      </c>
      <c r="H116" s="121"/>
      <c r="I116" s="120">
        <f>SUM(E116,G116)</f>
        <v>241.73000000000002</v>
      </c>
      <c r="J116" s="120"/>
    </row>
  </sheetData>
  <autoFilter ref="C106:J106" xr:uid="{658F90CF-6E20-4AD8-A470-45AFD2C60A96}">
    <filterColumn colId="0" showButton="0"/>
    <filterColumn colId="2" showButton="0"/>
    <filterColumn colId="4" showButton="0"/>
    <filterColumn colId="6" showButton="0"/>
  </autoFilter>
  <sortState ref="C92:Q101">
    <sortCondition descending="1" ref="C115:C116"/>
  </sortState>
  <mergeCells count="213">
    <mergeCell ref="D54:D55"/>
    <mergeCell ref="D58:D59"/>
    <mergeCell ref="D76:D77"/>
    <mergeCell ref="D86:D87"/>
    <mergeCell ref="C88:C89"/>
    <mergeCell ref="D88:D89"/>
    <mergeCell ref="C90:C91"/>
    <mergeCell ref="D90:D91"/>
    <mergeCell ref="C92:C93"/>
    <mergeCell ref="D92:D93"/>
    <mergeCell ref="C94:C95"/>
    <mergeCell ref="D94:D95"/>
    <mergeCell ref="C98:C99"/>
    <mergeCell ref="D98:D99"/>
    <mergeCell ref="C100:C101"/>
    <mergeCell ref="D100:D101"/>
    <mergeCell ref="P90:P91"/>
    <mergeCell ref="P92:P93"/>
    <mergeCell ref="P94:P95"/>
    <mergeCell ref="P98:P99"/>
    <mergeCell ref="P100:P101"/>
    <mergeCell ref="D42:D43"/>
    <mergeCell ref="C44:C45"/>
    <mergeCell ref="P54:P55"/>
    <mergeCell ref="P56:P57"/>
    <mergeCell ref="P58:P59"/>
    <mergeCell ref="P76:P77"/>
    <mergeCell ref="P80:P81"/>
    <mergeCell ref="P86:P87"/>
    <mergeCell ref="P88:P89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6:D7"/>
    <mergeCell ref="C8:C9"/>
    <mergeCell ref="D10:D11"/>
    <mergeCell ref="D12:D13"/>
    <mergeCell ref="D14:D15"/>
    <mergeCell ref="D16:D17"/>
    <mergeCell ref="D18:D19"/>
    <mergeCell ref="D20:D21"/>
    <mergeCell ref="D22:D23"/>
    <mergeCell ref="C109:D109"/>
    <mergeCell ref="E109:F109"/>
    <mergeCell ref="G109:H109"/>
    <mergeCell ref="I109:J109"/>
    <mergeCell ref="B110:J111"/>
    <mergeCell ref="B112:J113"/>
    <mergeCell ref="C116:D116"/>
    <mergeCell ref="E116:F116"/>
    <mergeCell ref="G116:H116"/>
    <mergeCell ref="I116:J116"/>
    <mergeCell ref="C114:D114"/>
    <mergeCell ref="E114:F114"/>
    <mergeCell ref="G114:H114"/>
    <mergeCell ref="I114:J114"/>
    <mergeCell ref="C115:D115"/>
    <mergeCell ref="E115:F115"/>
    <mergeCell ref="G115:H115"/>
    <mergeCell ref="I115:J115"/>
    <mergeCell ref="B56:B57"/>
    <mergeCell ref="C56:C57"/>
    <mergeCell ref="D56:D57"/>
    <mergeCell ref="C106:D106"/>
    <mergeCell ref="E106:F106"/>
    <mergeCell ref="G106:H106"/>
    <mergeCell ref="I106:J106"/>
    <mergeCell ref="C107:D107"/>
    <mergeCell ref="E107:F107"/>
    <mergeCell ref="G107:H107"/>
    <mergeCell ref="I107:J107"/>
    <mergeCell ref="B104:J105"/>
    <mergeCell ref="C108:D108"/>
    <mergeCell ref="E108:F108"/>
    <mergeCell ref="G108:H108"/>
    <mergeCell ref="I108:J108"/>
    <mergeCell ref="D64:D65"/>
    <mergeCell ref="P64:P65"/>
    <mergeCell ref="B80:B81"/>
    <mergeCell ref="C80:C81"/>
    <mergeCell ref="D80:D81"/>
    <mergeCell ref="B66:B67"/>
    <mergeCell ref="C66:C67"/>
    <mergeCell ref="D66:D67"/>
    <mergeCell ref="P66:P67"/>
    <mergeCell ref="B70:B71"/>
    <mergeCell ref="C70:C71"/>
    <mergeCell ref="D70:D71"/>
    <mergeCell ref="P70:P71"/>
    <mergeCell ref="B74:B75"/>
    <mergeCell ref="C74:C75"/>
    <mergeCell ref="D74:D75"/>
    <mergeCell ref="P74:P75"/>
    <mergeCell ref="B100:B101"/>
    <mergeCell ref="B88:B89"/>
    <mergeCell ref="B94:B95"/>
    <mergeCell ref="B92:B93"/>
    <mergeCell ref="B98:B99"/>
    <mergeCell ref="C26:C27"/>
    <mergeCell ref="C16:C17"/>
    <mergeCell ref="B86:B87"/>
    <mergeCell ref="C86:C87"/>
    <mergeCell ref="B76:B77"/>
    <mergeCell ref="C76:C77"/>
    <mergeCell ref="B54:B55"/>
    <mergeCell ref="C54:C55"/>
    <mergeCell ref="B58:B59"/>
    <mergeCell ref="C58:C59"/>
    <mergeCell ref="B64:B65"/>
    <mergeCell ref="C64:C65"/>
    <mergeCell ref="B10:B11"/>
    <mergeCell ref="B42:B43"/>
    <mergeCell ref="B6:B7"/>
    <mergeCell ref="B26:B27"/>
    <mergeCell ref="B16:B17"/>
    <mergeCell ref="B68:B69"/>
    <mergeCell ref="C68:C69"/>
    <mergeCell ref="D68:D69"/>
    <mergeCell ref="P68:P69"/>
    <mergeCell ref="B78:B79"/>
    <mergeCell ref="C78:C79"/>
    <mergeCell ref="D78:D79"/>
    <mergeCell ref="P78:P79"/>
    <mergeCell ref="B96:B97"/>
    <mergeCell ref="C96:C97"/>
    <mergeCell ref="D96:D97"/>
    <mergeCell ref="P96:P97"/>
    <mergeCell ref="B90:B91"/>
    <mergeCell ref="B51:D52"/>
    <mergeCell ref="E51:P52"/>
    <mergeCell ref="C6:C7"/>
    <mergeCell ref="C36:C37"/>
    <mergeCell ref="C30:C31"/>
    <mergeCell ref="B3:D4"/>
    <mergeCell ref="E3:P4"/>
    <mergeCell ref="B84:B85"/>
    <mergeCell ref="C84:C85"/>
    <mergeCell ref="D84:D85"/>
    <mergeCell ref="P84:P85"/>
    <mergeCell ref="B72:B73"/>
    <mergeCell ref="C72:C73"/>
    <mergeCell ref="D72:D73"/>
    <mergeCell ref="P72:P73"/>
    <mergeCell ref="B62:B63"/>
    <mergeCell ref="C62:C63"/>
    <mergeCell ref="D62:D63"/>
    <mergeCell ref="P62:P63"/>
    <mergeCell ref="B60:B61"/>
    <mergeCell ref="C60:C61"/>
    <mergeCell ref="D60:D61"/>
    <mergeCell ref="P60:P61"/>
    <mergeCell ref="B82:B83"/>
    <mergeCell ref="C82:C83"/>
    <mergeCell ref="D82:D83"/>
    <mergeCell ref="P82:P83"/>
    <mergeCell ref="B28:B29"/>
    <mergeCell ref="B22:B23"/>
    <mergeCell ref="B34:B35"/>
    <mergeCell ref="B38:B39"/>
    <mergeCell ref="D44:D45"/>
    <mergeCell ref="D8:D9"/>
    <mergeCell ref="C14:C15"/>
    <mergeCell ref="C32:C33"/>
    <mergeCell ref="P6:P7"/>
    <mergeCell ref="P26:P27"/>
    <mergeCell ref="P16:P17"/>
    <mergeCell ref="P28:P29"/>
    <mergeCell ref="P22:P23"/>
    <mergeCell ref="P34:P35"/>
    <mergeCell ref="P38:P39"/>
    <mergeCell ref="P10:P11"/>
    <mergeCell ref="P42:P43"/>
    <mergeCell ref="C28:C29"/>
    <mergeCell ref="C22:C23"/>
    <mergeCell ref="C34:C35"/>
    <mergeCell ref="C38:C39"/>
    <mergeCell ref="C10:C11"/>
    <mergeCell ref="C42:C43"/>
    <mergeCell ref="C24:C25"/>
    <mergeCell ref="C18:C19"/>
    <mergeCell ref="C20:C21"/>
    <mergeCell ref="C12:C13"/>
    <mergeCell ref="C40:C41"/>
    <mergeCell ref="B102:P103"/>
    <mergeCell ref="B46:P50"/>
    <mergeCell ref="P44:P45"/>
    <mergeCell ref="P8:P9"/>
    <mergeCell ref="B14:B15"/>
    <mergeCell ref="B32:B33"/>
    <mergeCell ref="B24:B25"/>
    <mergeCell ref="B18:B19"/>
    <mergeCell ref="B20:B21"/>
    <mergeCell ref="B12:B13"/>
    <mergeCell ref="B40:B41"/>
    <mergeCell ref="B36:B37"/>
    <mergeCell ref="B30:B31"/>
    <mergeCell ref="B44:B45"/>
    <mergeCell ref="B8:B9"/>
    <mergeCell ref="P14:P15"/>
    <mergeCell ref="P32:P33"/>
    <mergeCell ref="P24:P25"/>
    <mergeCell ref="P18:P19"/>
    <mergeCell ref="P20:P21"/>
    <mergeCell ref="P12:P13"/>
    <mergeCell ref="P40:P41"/>
    <mergeCell ref="P36:P37"/>
    <mergeCell ref="P30:P31"/>
  </mergeCells>
  <phoneticPr fontId="26" type="noConversion"/>
  <pageMargins left="0.25" right="0.25" top="0.75" bottom="0.75" header="0.3" footer="0.3"/>
  <pageSetup scale="70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Mladinci">
    <pageSetUpPr fitToPage="1"/>
  </sheetPr>
  <dimension ref="B3:P74"/>
  <sheetViews>
    <sheetView topLeftCell="A28" zoomScaleNormal="100" workbookViewId="0">
      <selection activeCell="G73" sqref="G73:H73"/>
    </sheetView>
  </sheetViews>
  <sheetFormatPr defaultColWidth="9.109375" defaultRowHeight="14.4" x14ac:dyDescent="0.3"/>
  <cols>
    <col min="1" max="1" width="9.109375" style="1"/>
    <col min="2" max="2" width="6.6640625" style="1" customWidth="1"/>
    <col min="3" max="3" width="24.6640625" style="1" customWidth="1"/>
    <col min="4" max="4" width="23.6640625" style="1" customWidth="1"/>
    <col min="5" max="5" width="9.6640625" style="1" customWidth="1"/>
    <col min="6" max="14" width="8.6640625" style="1" customWidth="1"/>
    <col min="15" max="15" width="9.6640625" style="1" customWidth="1"/>
    <col min="16" max="16" width="13.6640625" style="1" customWidth="1"/>
    <col min="17" max="20" width="7.6640625" style="1" customWidth="1"/>
    <col min="21" max="21" width="9.33203125" style="1" customWidth="1"/>
    <col min="22" max="22" width="10.6640625" style="1" customWidth="1"/>
    <col min="23" max="24" width="9.109375" style="1"/>
    <col min="25" max="25" width="5.5546875" style="1" customWidth="1"/>
    <col min="26" max="26" width="32.5546875" style="1" customWidth="1"/>
    <col min="27" max="28" width="20.5546875" style="1" customWidth="1"/>
    <col min="29" max="29" width="15.5546875" style="1" customWidth="1"/>
    <col min="30" max="16384" width="9.109375" style="1"/>
  </cols>
  <sheetData>
    <row r="3" spans="2:16" x14ac:dyDescent="0.3">
      <c r="B3" s="184" t="s">
        <v>382</v>
      </c>
      <c r="C3" s="185"/>
      <c r="D3" s="186"/>
      <c r="E3" s="200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</row>
    <row r="4" spans="2:16" x14ac:dyDescent="0.3">
      <c r="B4" s="187"/>
      <c r="C4" s="188"/>
      <c r="D4" s="189"/>
      <c r="E4" s="187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</row>
    <row r="5" spans="2:16" ht="18" customHeight="1" x14ac:dyDescent="0.3">
      <c r="B5" s="25"/>
      <c r="C5" s="27" t="s">
        <v>324</v>
      </c>
      <c r="D5" s="27" t="s">
        <v>2</v>
      </c>
      <c r="E5" s="26" t="s">
        <v>321</v>
      </c>
      <c r="F5" s="26" t="s">
        <v>18</v>
      </c>
      <c r="G5" s="26" t="s">
        <v>19</v>
      </c>
      <c r="H5" s="26" t="s">
        <v>23</v>
      </c>
      <c r="I5" s="26" t="s">
        <v>24</v>
      </c>
      <c r="J5" s="26" t="s">
        <v>322</v>
      </c>
      <c r="K5" s="26" t="s">
        <v>20</v>
      </c>
      <c r="L5" s="26" t="s">
        <v>22</v>
      </c>
      <c r="M5" s="26" t="s">
        <v>21</v>
      </c>
      <c r="N5" s="26" t="s">
        <v>323</v>
      </c>
      <c r="O5" s="26" t="s">
        <v>9</v>
      </c>
      <c r="P5" s="25" t="s">
        <v>169</v>
      </c>
    </row>
    <row r="6" spans="2:16" ht="14.1" customHeight="1" x14ac:dyDescent="0.3">
      <c r="B6" s="182" t="s">
        <v>313</v>
      </c>
      <c r="C6" s="170" t="str">
        <f>TEKMOVALCI!D145</f>
        <v>Patrik Nemec</v>
      </c>
      <c r="D6" s="170" t="str">
        <f>TEKMOVALCI!E145</f>
        <v>ŠD Partizan Renče</v>
      </c>
      <c r="E6" s="29">
        <v>1</v>
      </c>
      <c r="F6" s="91">
        <v>8</v>
      </c>
      <c r="G6" s="91">
        <v>8.5</v>
      </c>
      <c r="H6" s="91">
        <v>8.8000000000000007</v>
      </c>
      <c r="I6" s="91">
        <v>8.5</v>
      </c>
      <c r="J6" s="91">
        <v>9.6999999999999993</v>
      </c>
      <c r="K6" s="30">
        <v>13.865</v>
      </c>
      <c r="L6" s="91"/>
      <c r="M6" s="91"/>
      <c r="N6" s="91">
        <f t="shared" ref="N6:N19" si="0">SUM(F6:I6)-MAX(F6:I6)-MIN(F6:I6)</f>
        <v>16.999999999999996</v>
      </c>
      <c r="O6" s="30">
        <f>IF(SUM(F6:I6)-MAX(F6:I6)-MIN(F6:I6)+J6+SUM(K6:L6)-M6 &lt; 0, 0, SUM(F6:I6)-MAX(F6:I6)-MIN(F6:I6)+J6+SUM(K6:L6)-M6)</f>
        <v>40.564999999999998</v>
      </c>
      <c r="P6" s="172">
        <f t="shared" ref="P6" si="1">SUM(O6,O7)</f>
        <v>87.034999999999997</v>
      </c>
    </row>
    <row r="7" spans="2:16" ht="14.1" customHeight="1" x14ac:dyDescent="0.3">
      <c r="B7" s="183"/>
      <c r="C7" s="171"/>
      <c r="D7" s="171"/>
      <c r="E7" s="28">
        <v>2</v>
      </c>
      <c r="F7" s="92">
        <v>8.4</v>
      </c>
      <c r="G7" s="92">
        <v>8.5</v>
      </c>
      <c r="H7" s="92">
        <v>9</v>
      </c>
      <c r="I7" s="92">
        <v>8.5</v>
      </c>
      <c r="J7" s="92">
        <v>9.6999999999999993</v>
      </c>
      <c r="K7" s="31">
        <v>13.77</v>
      </c>
      <c r="L7" s="92">
        <v>6</v>
      </c>
      <c r="M7" s="92"/>
      <c r="N7" s="92">
        <f t="shared" si="0"/>
        <v>17</v>
      </c>
      <c r="O7" s="30">
        <f t="shared" ref="O7:O19" si="2">IF(SUM(F7:I7)-MAX(F7:I7)-MIN(F7:I7)+J7+SUM(K7:L7)-M7 &lt; 0, 0, SUM(F7:I7)-MAX(F7:I7)-MIN(F7:I7)+J7+SUM(K7:L7)-M7)</f>
        <v>46.47</v>
      </c>
      <c r="P7" s="173"/>
    </row>
    <row r="8" spans="2:16" ht="14.1" customHeight="1" x14ac:dyDescent="0.3">
      <c r="B8" s="182" t="s">
        <v>335</v>
      </c>
      <c r="C8" s="170" t="str">
        <f>TEKMOVALCI!D142</f>
        <v>Aleks Hvala</v>
      </c>
      <c r="D8" s="170" t="str">
        <f>TEKMOVALCI!E142</f>
        <v>ŠD Partizan Renče</v>
      </c>
      <c r="E8" s="35">
        <v>1</v>
      </c>
      <c r="F8" s="91">
        <v>5.9</v>
      </c>
      <c r="G8" s="91">
        <v>5.7</v>
      </c>
      <c r="H8" s="91">
        <v>5.8</v>
      </c>
      <c r="I8" s="91">
        <v>5.5</v>
      </c>
      <c r="J8" s="91">
        <v>9.1</v>
      </c>
      <c r="K8" s="30">
        <v>13.77</v>
      </c>
      <c r="L8" s="91"/>
      <c r="M8" s="91"/>
      <c r="N8" s="91">
        <f t="shared" si="0"/>
        <v>11.5</v>
      </c>
      <c r="O8" s="30">
        <f t="shared" si="2"/>
        <v>34.370000000000005</v>
      </c>
      <c r="P8" s="172">
        <f>SUM(O8,O9)</f>
        <v>76.515000000000001</v>
      </c>
    </row>
    <row r="9" spans="2:16" ht="14.1" customHeight="1" x14ac:dyDescent="0.3">
      <c r="B9" s="183"/>
      <c r="C9" s="171"/>
      <c r="D9" s="171"/>
      <c r="E9" s="33">
        <v>2</v>
      </c>
      <c r="F9" s="93">
        <v>6.5</v>
      </c>
      <c r="G9" s="93">
        <v>6.3</v>
      </c>
      <c r="H9" s="93">
        <v>6.3</v>
      </c>
      <c r="I9" s="93">
        <v>6</v>
      </c>
      <c r="J9" s="93">
        <v>9.5</v>
      </c>
      <c r="K9" s="34">
        <v>14.244999999999999</v>
      </c>
      <c r="L9" s="93">
        <v>5.8</v>
      </c>
      <c r="M9" s="93"/>
      <c r="N9" s="92">
        <f t="shared" si="0"/>
        <v>12.600000000000001</v>
      </c>
      <c r="O9" s="30">
        <f t="shared" si="2"/>
        <v>42.144999999999996</v>
      </c>
      <c r="P9" s="173"/>
    </row>
    <row r="10" spans="2:16" ht="14.1" customHeight="1" x14ac:dyDescent="0.3">
      <c r="B10" s="182" t="s">
        <v>336</v>
      </c>
      <c r="C10" s="170" t="str">
        <f>TEKMOVALCI!D147</f>
        <v>Lucas Marušič</v>
      </c>
      <c r="D10" s="170" t="str">
        <f>TEKMOVALCI!E147</f>
        <v>ŠK Salto Koper</v>
      </c>
      <c r="E10" s="29">
        <v>1</v>
      </c>
      <c r="F10" s="91">
        <v>6.2</v>
      </c>
      <c r="G10" s="91">
        <v>5.3</v>
      </c>
      <c r="H10" s="91">
        <v>5.5</v>
      </c>
      <c r="I10" s="91">
        <v>6</v>
      </c>
      <c r="J10" s="91">
        <v>9.5</v>
      </c>
      <c r="K10" s="30">
        <v>12.074999999999999</v>
      </c>
      <c r="L10" s="91"/>
      <c r="M10" s="91"/>
      <c r="N10" s="91">
        <f t="shared" si="0"/>
        <v>11.5</v>
      </c>
      <c r="O10" s="30">
        <f t="shared" si="2"/>
        <v>33.075000000000003</v>
      </c>
      <c r="P10" s="172">
        <f t="shared" ref="P10" si="3">SUM(O10,O11)</f>
        <v>70.210000000000008</v>
      </c>
    </row>
    <row r="11" spans="2:16" ht="14.1" customHeight="1" x14ac:dyDescent="0.3">
      <c r="B11" s="183"/>
      <c r="C11" s="171"/>
      <c r="D11" s="171"/>
      <c r="E11" s="28">
        <v>2</v>
      </c>
      <c r="F11" s="92">
        <v>5</v>
      </c>
      <c r="G11" s="92">
        <v>4.7</v>
      </c>
      <c r="H11" s="92">
        <v>5.4</v>
      </c>
      <c r="I11" s="92">
        <v>5.7</v>
      </c>
      <c r="J11" s="92">
        <v>9.3000000000000007</v>
      </c>
      <c r="K11" s="31">
        <v>11.935</v>
      </c>
      <c r="L11" s="92">
        <v>5.5</v>
      </c>
      <c r="M11" s="92"/>
      <c r="N11" s="92">
        <f t="shared" si="0"/>
        <v>10.400000000000002</v>
      </c>
      <c r="O11" s="30">
        <f t="shared" si="2"/>
        <v>37.135000000000005</v>
      </c>
      <c r="P11" s="173"/>
    </row>
    <row r="12" spans="2:16" ht="14.1" customHeight="1" x14ac:dyDescent="0.3">
      <c r="B12" s="182" t="s">
        <v>337</v>
      </c>
      <c r="C12" s="170" t="str">
        <f>TEKMOVALCI!D143</f>
        <v>Enej Lango</v>
      </c>
      <c r="D12" s="196" t="str">
        <f>TEKMOVALCI!E143</f>
        <v>ŠD Partizan Renče</v>
      </c>
      <c r="E12" s="36">
        <v>1</v>
      </c>
      <c r="F12" s="91">
        <v>2.2999999999999998</v>
      </c>
      <c r="G12" s="91">
        <v>2.4</v>
      </c>
      <c r="H12" s="91">
        <v>2.4</v>
      </c>
      <c r="I12" s="91">
        <v>2.8</v>
      </c>
      <c r="J12" s="91">
        <v>3.7</v>
      </c>
      <c r="K12" s="30">
        <v>4.99</v>
      </c>
      <c r="L12" s="91"/>
      <c r="M12" s="91"/>
      <c r="N12" s="91">
        <f t="shared" si="0"/>
        <v>4.7999999999999989</v>
      </c>
      <c r="O12" s="30">
        <f t="shared" si="2"/>
        <v>13.49</v>
      </c>
      <c r="P12" s="172">
        <f t="shared" ref="P12" si="4">SUM(O12,O13)</f>
        <v>54.725000000000001</v>
      </c>
    </row>
    <row r="13" spans="2:16" ht="14.1" customHeight="1" x14ac:dyDescent="0.3">
      <c r="B13" s="195"/>
      <c r="C13" s="171"/>
      <c r="D13" s="197"/>
      <c r="E13" s="32">
        <v>2</v>
      </c>
      <c r="F13" s="92">
        <v>6.6</v>
      </c>
      <c r="G13" s="92">
        <v>6.6</v>
      </c>
      <c r="H13" s="92">
        <v>6.7</v>
      </c>
      <c r="I13" s="92">
        <v>7</v>
      </c>
      <c r="J13" s="92">
        <v>9.4</v>
      </c>
      <c r="K13" s="31">
        <v>12.734999999999999</v>
      </c>
      <c r="L13" s="92">
        <v>5.8</v>
      </c>
      <c r="M13" s="92"/>
      <c r="N13" s="92">
        <f t="shared" si="0"/>
        <v>13.299999999999999</v>
      </c>
      <c r="O13" s="30">
        <f t="shared" si="2"/>
        <v>41.234999999999999</v>
      </c>
      <c r="P13" s="173"/>
    </row>
    <row r="14" spans="2:16" ht="14.1" customHeight="1" x14ac:dyDescent="0.3">
      <c r="B14" s="182" t="s">
        <v>339</v>
      </c>
      <c r="C14" s="170" t="str">
        <f>TEKMOVALCI!D146</f>
        <v>Jure Rupar</v>
      </c>
      <c r="D14" s="170" t="str">
        <f>TEKMOVALCI!E146</f>
        <v>ŠD Partizan Renče</v>
      </c>
      <c r="E14" s="29">
        <v>1</v>
      </c>
      <c r="F14" s="91">
        <v>6.3</v>
      </c>
      <c r="G14" s="91">
        <v>5.2</v>
      </c>
      <c r="H14" s="91">
        <v>6.5</v>
      </c>
      <c r="I14" s="91">
        <v>7.1</v>
      </c>
      <c r="J14" s="91">
        <v>8</v>
      </c>
      <c r="K14" s="30">
        <v>12.055</v>
      </c>
      <c r="L14" s="91"/>
      <c r="M14" s="91"/>
      <c r="N14" s="91">
        <f t="shared" si="0"/>
        <v>12.8</v>
      </c>
      <c r="O14" s="30">
        <f t="shared" si="2"/>
        <v>32.855000000000004</v>
      </c>
      <c r="P14" s="172">
        <f t="shared" ref="P14" si="5">SUM(O14,O15)</f>
        <v>53.655000000000008</v>
      </c>
    </row>
    <row r="15" spans="2:16" ht="14.1" customHeight="1" x14ac:dyDescent="0.3">
      <c r="B15" s="183"/>
      <c r="C15" s="171"/>
      <c r="D15" s="171"/>
      <c r="E15" s="28">
        <v>2</v>
      </c>
      <c r="F15" s="92">
        <v>3</v>
      </c>
      <c r="G15" s="92">
        <v>2.6</v>
      </c>
      <c r="H15" s="92">
        <v>3.2</v>
      </c>
      <c r="I15" s="92">
        <v>3.2</v>
      </c>
      <c r="J15" s="92">
        <v>4.7</v>
      </c>
      <c r="K15" s="31">
        <v>6.3</v>
      </c>
      <c r="L15" s="92">
        <v>3.6</v>
      </c>
      <c r="M15" s="92"/>
      <c r="N15" s="92">
        <f t="shared" si="0"/>
        <v>6.2000000000000011</v>
      </c>
      <c r="O15" s="30">
        <f t="shared" si="2"/>
        <v>20.800000000000004</v>
      </c>
      <c r="P15" s="173"/>
    </row>
    <row r="16" spans="2:16" ht="14.1" customHeight="1" x14ac:dyDescent="0.3">
      <c r="B16" s="182" t="s">
        <v>340</v>
      </c>
      <c r="C16" s="170" t="s">
        <v>342</v>
      </c>
      <c r="D16" s="170" t="s">
        <v>338</v>
      </c>
      <c r="E16" s="29">
        <v>1</v>
      </c>
      <c r="F16" s="91">
        <v>6.7</v>
      </c>
      <c r="G16" s="91">
        <v>7</v>
      </c>
      <c r="H16" s="91">
        <v>6.9</v>
      </c>
      <c r="I16" s="91">
        <v>7.5</v>
      </c>
      <c r="J16" s="91">
        <v>9.6</v>
      </c>
      <c r="K16" s="30">
        <v>13.18</v>
      </c>
      <c r="L16" s="91"/>
      <c r="M16" s="91"/>
      <c r="N16" s="91">
        <f t="shared" si="0"/>
        <v>13.900000000000002</v>
      </c>
      <c r="O16" s="30">
        <f t="shared" si="2"/>
        <v>36.68</v>
      </c>
      <c r="P16" s="172">
        <f t="shared" ref="P16" si="6">SUM(O16,O17)</f>
        <v>41.17</v>
      </c>
    </row>
    <row r="17" spans="2:16" ht="14.1" customHeight="1" x14ac:dyDescent="0.3">
      <c r="B17" s="183"/>
      <c r="C17" s="171"/>
      <c r="D17" s="171"/>
      <c r="E17" s="28">
        <v>2</v>
      </c>
      <c r="F17" s="92">
        <v>0.6</v>
      </c>
      <c r="G17" s="92">
        <v>0.5</v>
      </c>
      <c r="H17" s="92">
        <v>0.6</v>
      </c>
      <c r="I17" s="92">
        <v>0.6</v>
      </c>
      <c r="J17" s="92">
        <v>0.8</v>
      </c>
      <c r="K17" s="31">
        <v>1.39</v>
      </c>
      <c r="L17" s="92">
        <v>1.1000000000000001</v>
      </c>
      <c r="M17" s="92"/>
      <c r="N17" s="92">
        <f t="shared" si="0"/>
        <v>1.2000000000000002</v>
      </c>
      <c r="O17" s="30">
        <f t="shared" si="2"/>
        <v>4.49</v>
      </c>
      <c r="P17" s="173"/>
    </row>
    <row r="18" spans="2:16" ht="14.1" customHeight="1" x14ac:dyDescent="0.3">
      <c r="B18" s="182" t="s">
        <v>341</v>
      </c>
      <c r="C18" s="170" t="str">
        <f>TEKMOVALCI!D144</f>
        <v>Maj Mozetič</v>
      </c>
      <c r="D18" s="170" t="str">
        <f>TEKMOVALCI!E144</f>
        <v>ŠD Partizan Renče</v>
      </c>
      <c r="E18" s="29">
        <v>1</v>
      </c>
      <c r="F18" s="91">
        <v>6</v>
      </c>
      <c r="G18" s="91">
        <v>5.8</v>
      </c>
      <c r="H18" s="91">
        <v>5.5</v>
      </c>
      <c r="I18" s="91">
        <v>6.3</v>
      </c>
      <c r="J18" s="91">
        <v>8.8000000000000007</v>
      </c>
      <c r="K18" s="30">
        <v>11.74</v>
      </c>
      <c r="L18" s="91"/>
      <c r="M18" s="91">
        <v>2</v>
      </c>
      <c r="N18" s="91">
        <f t="shared" si="0"/>
        <v>11.8</v>
      </c>
      <c r="O18" s="30">
        <f t="shared" si="2"/>
        <v>30.340000000000003</v>
      </c>
      <c r="P18" s="172">
        <f t="shared" ref="P18" si="7">SUM(O18,O19)</f>
        <v>38.28</v>
      </c>
    </row>
    <row r="19" spans="2:16" ht="14.1" customHeight="1" x14ac:dyDescent="0.3">
      <c r="B19" s="183"/>
      <c r="C19" s="171"/>
      <c r="D19" s="171"/>
      <c r="E19" s="28">
        <v>2</v>
      </c>
      <c r="F19" s="92">
        <v>1.2</v>
      </c>
      <c r="G19" s="92">
        <v>1.3</v>
      </c>
      <c r="H19" s="92">
        <v>1.3</v>
      </c>
      <c r="I19" s="92">
        <v>1.2</v>
      </c>
      <c r="J19" s="92">
        <v>1.8</v>
      </c>
      <c r="K19" s="31">
        <v>2.2400000000000002</v>
      </c>
      <c r="L19" s="92">
        <v>1.4</v>
      </c>
      <c r="M19" s="92"/>
      <c r="N19" s="92">
        <f t="shared" si="0"/>
        <v>2.5</v>
      </c>
      <c r="O19" s="30">
        <f t="shared" si="2"/>
        <v>7.9399999999999995</v>
      </c>
      <c r="P19" s="173"/>
    </row>
    <row r="20" spans="2:16" ht="14.1" customHeight="1" x14ac:dyDescent="0.3"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</row>
    <row r="21" spans="2:16" ht="15" customHeight="1" x14ac:dyDescent="0.3"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</row>
    <row r="22" spans="2:16" ht="15" customHeight="1" x14ac:dyDescent="0.3"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</row>
    <row r="23" spans="2:16" x14ac:dyDescent="0.3">
      <c r="B23" s="184" t="s">
        <v>381</v>
      </c>
      <c r="C23" s="185"/>
      <c r="D23" s="186"/>
      <c r="E23" s="200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</row>
    <row r="24" spans="2:16" x14ac:dyDescent="0.3">
      <c r="B24" s="187"/>
      <c r="C24" s="188"/>
      <c r="D24" s="189"/>
      <c r="E24" s="187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</row>
    <row r="25" spans="2:16" ht="18" customHeight="1" x14ac:dyDescent="0.3">
      <c r="B25" s="25"/>
      <c r="C25" s="27" t="s">
        <v>324</v>
      </c>
      <c r="D25" s="27" t="s">
        <v>2</v>
      </c>
      <c r="E25" s="26" t="s">
        <v>321</v>
      </c>
      <c r="F25" s="26" t="s">
        <v>18</v>
      </c>
      <c r="G25" s="26" t="s">
        <v>19</v>
      </c>
      <c r="H25" s="26" t="s">
        <v>23</v>
      </c>
      <c r="I25" s="26" t="s">
        <v>24</v>
      </c>
      <c r="J25" s="26" t="s">
        <v>322</v>
      </c>
      <c r="K25" s="26" t="s">
        <v>20</v>
      </c>
      <c r="L25" s="26" t="s">
        <v>22</v>
      </c>
      <c r="M25" s="26" t="s">
        <v>21</v>
      </c>
      <c r="N25" s="26" t="s">
        <v>323</v>
      </c>
      <c r="O25" s="26" t="s">
        <v>9</v>
      </c>
      <c r="P25" s="25" t="s">
        <v>169</v>
      </c>
    </row>
    <row r="26" spans="2:16" ht="14.1" customHeight="1" x14ac:dyDescent="0.3">
      <c r="B26" s="169" t="s">
        <v>313</v>
      </c>
      <c r="C26" s="170" t="str">
        <f>TEKMOVALCI!D165</f>
        <v>Taja Repovš</v>
      </c>
      <c r="D26" s="170" t="str">
        <f>TEKMOVALCI!E165</f>
        <v>ŠD Sokol Bežigrad</v>
      </c>
      <c r="E26" s="29">
        <v>1</v>
      </c>
      <c r="F26" s="91">
        <v>7</v>
      </c>
      <c r="G26" s="91">
        <v>7</v>
      </c>
      <c r="H26" s="91">
        <v>7.2</v>
      </c>
      <c r="I26" s="91">
        <v>7.3</v>
      </c>
      <c r="J26" s="91">
        <v>9.1999999999999993</v>
      </c>
      <c r="K26" s="30">
        <v>12.465</v>
      </c>
      <c r="L26" s="91"/>
      <c r="M26" s="91"/>
      <c r="N26" s="91">
        <f t="shared" ref="N26:N59" si="8">SUM(F26:I26)-MAX(F26:I26)-MIN(F26:I26)</f>
        <v>14.2</v>
      </c>
      <c r="O26" s="30">
        <f>IF(SUM(F26:I26)-MAX(F26:I26)-MIN(F26:I26)+J26+SUM(K26:L26)-M26 &lt; 0, 0, SUM(F26:I26)-MAX(F26:I26)-MIN(F26:I26)+J26+SUM(K26:L26)-M26)</f>
        <v>35.864999999999995</v>
      </c>
      <c r="P26" s="172">
        <f t="shared" ref="P26" si="9">SUM(O26,O27)</f>
        <v>78.099999999999994</v>
      </c>
    </row>
    <row r="27" spans="2:16" ht="14.1" customHeight="1" x14ac:dyDescent="0.3">
      <c r="B27" s="169"/>
      <c r="C27" s="171"/>
      <c r="D27" s="171"/>
      <c r="E27" s="94">
        <v>2</v>
      </c>
      <c r="F27" s="92">
        <v>6.8</v>
      </c>
      <c r="G27" s="92">
        <v>6.2</v>
      </c>
      <c r="H27" s="92">
        <v>7.4</v>
      </c>
      <c r="I27" s="92">
        <v>7.6</v>
      </c>
      <c r="J27" s="92">
        <v>9.1999999999999993</v>
      </c>
      <c r="K27" s="31">
        <v>12.435</v>
      </c>
      <c r="L27" s="92">
        <v>6.4</v>
      </c>
      <c r="M27" s="92"/>
      <c r="N27" s="92">
        <f t="shared" si="8"/>
        <v>14.2</v>
      </c>
      <c r="O27" s="30">
        <f t="shared" ref="O27:O59" si="10">IF(SUM(F27:I27)-MAX(F27:I27)-MIN(F27:I27)+J27+SUM(K27:L27)-M27 &lt; 0, 0, SUM(F27:I27)-MAX(F27:I27)-MIN(F27:I27)+J27+SUM(K27:L27)-M27)</f>
        <v>42.234999999999999</v>
      </c>
      <c r="P27" s="173"/>
    </row>
    <row r="28" spans="2:16" ht="14.1" customHeight="1" x14ac:dyDescent="0.3">
      <c r="B28" s="182" t="s">
        <v>335</v>
      </c>
      <c r="C28" s="170" t="str">
        <f>TEKMOVALCI!D156</f>
        <v>Luna Kočar</v>
      </c>
      <c r="D28" s="170" t="str">
        <f>TEKMOVALCI!E156</f>
        <v>DŠR Murska Sobota</v>
      </c>
      <c r="E28" s="29">
        <v>1</v>
      </c>
      <c r="F28" s="91">
        <v>7</v>
      </c>
      <c r="G28" s="91">
        <v>7.2</v>
      </c>
      <c r="H28" s="91">
        <v>6.7</v>
      </c>
      <c r="I28" s="91">
        <v>6.9</v>
      </c>
      <c r="J28" s="91">
        <v>9.3000000000000007</v>
      </c>
      <c r="K28" s="30">
        <v>12.88</v>
      </c>
      <c r="L28" s="91"/>
      <c r="M28" s="91">
        <v>4</v>
      </c>
      <c r="N28" s="91">
        <f t="shared" si="8"/>
        <v>13.899999999999999</v>
      </c>
      <c r="O28" s="30">
        <f t="shared" si="10"/>
        <v>32.08</v>
      </c>
      <c r="P28" s="172">
        <f t="shared" ref="P28" si="11">SUM(O28,O29)</f>
        <v>73.474999999999994</v>
      </c>
    </row>
    <row r="29" spans="2:16" ht="14.1" customHeight="1" x14ac:dyDescent="0.3">
      <c r="B29" s="183"/>
      <c r="C29" s="171"/>
      <c r="D29" s="171"/>
      <c r="E29" s="28">
        <v>2</v>
      </c>
      <c r="F29" s="92">
        <v>7.6</v>
      </c>
      <c r="G29" s="92">
        <v>7.1</v>
      </c>
      <c r="H29" s="92">
        <v>6.8</v>
      </c>
      <c r="I29" s="92">
        <v>7.2</v>
      </c>
      <c r="J29" s="92">
        <v>9.6</v>
      </c>
      <c r="K29" s="31">
        <v>12.695</v>
      </c>
      <c r="L29" s="92">
        <v>4.8</v>
      </c>
      <c r="M29" s="92"/>
      <c r="N29" s="92">
        <f t="shared" si="8"/>
        <v>14.3</v>
      </c>
      <c r="O29" s="30">
        <f t="shared" si="10"/>
        <v>41.394999999999996</v>
      </c>
      <c r="P29" s="173"/>
    </row>
    <row r="30" spans="2:16" ht="14.1" customHeight="1" x14ac:dyDescent="0.3">
      <c r="B30" s="182" t="s">
        <v>336</v>
      </c>
      <c r="C30" s="170" t="str">
        <f>TEKMOVALCI!D154</f>
        <v>Ema Horvat</v>
      </c>
      <c r="D30" s="170" t="str">
        <f>TEKMOVALCI!E154</f>
        <v>DŠR Murska Sobota</v>
      </c>
      <c r="E30" s="29">
        <v>1</v>
      </c>
      <c r="F30" s="91">
        <v>6.4</v>
      </c>
      <c r="G30" s="91">
        <v>6</v>
      </c>
      <c r="H30" s="91">
        <v>5.7</v>
      </c>
      <c r="I30" s="91">
        <v>6.3</v>
      </c>
      <c r="J30" s="91">
        <v>9.5</v>
      </c>
      <c r="K30" s="30">
        <v>11.23</v>
      </c>
      <c r="L30" s="91"/>
      <c r="M30" s="91">
        <v>4</v>
      </c>
      <c r="N30" s="91">
        <f t="shared" si="8"/>
        <v>12.3</v>
      </c>
      <c r="O30" s="30">
        <f t="shared" si="10"/>
        <v>29.03</v>
      </c>
      <c r="P30" s="172">
        <f t="shared" ref="P30" si="12">SUM(O30,O31)</f>
        <v>67.210000000000008</v>
      </c>
    </row>
    <row r="31" spans="2:16" ht="14.1" customHeight="1" x14ac:dyDescent="0.3">
      <c r="B31" s="183"/>
      <c r="C31" s="171"/>
      <c r="D31" s="171"/>
      <c r="E31" s="28">
        <v>2</v>
      </c>
      <c r="F31" s="92">
        <v>6.2</v>
      </c>
      <c r="G31" s="92">
        <v>6</v>
      </c>
      <c r="H31" s="92">
        <v>6.4</v>
      </c>
      <c r="I31" s="92">
        <v>6.4</v>
      </c>
      <c r="J31" s="92">
        <v>9.6</v>
      </c>
      <c r="K31" s="31">
        <v>11.28</v>
      </c>
      <c r="L31" s="92">
        <v>4.7</v>
      </c>
      <c r="M31" s="92"/>
      <c r="N31" s="92">
        <f t="shared" si="8"/>
        <v>12.600000000000001</v>
      </c>
      <c r="O31" s="30">
        <f t="shared" si="10"/>
        <v>38.180000000000007</v>
      </c>
      <c r="P31" s="173"/>
    </row>
    <row r="32" spans="2:16" ht="14.1" customHeight="1" x14ac:dyDescent="0.3">
      <c r="B32" s="169" t="s">
        <v>337</v>
      </c>
      <c r="C32" s="170" t="str">
        <f>TEKMOVALCI!D158</f>
        <v>Ajda Podlipnik</v>
      </c>
      <c r="D32" s="170" t="str">
        <f>TEKMOVALCI!E158</f>
        <v>ŠD Matrica GYM</v>
      </c>
      <c r="E32" s="29">
        <v>1</v>
      </c>
      <c r="F32" s="91">
        <v>6.1</v>
      </c>
      <c r="G32" s="91">
        <v>6</v>
      </c>
      <c r="H32" s="91">
        <v>6.5</v>
      </c>
      <c r="I32" s="91">
        <v>6.4</v>
      </c>
      <c r="J32" s="91">
        <v>9.1999999999999993</v>
      </c>
      <c r="K32" s="30">
        <v>11.26</v>
      </c>
      <c r="L32" s="91"/>
      <c r="M32" s="91">
        <v>6</v>
      </c>
      <c r="N32" s="91">
        <f t="shared" si="8"/>
        <v>12.5</v>
      </c>
      <c r="O32" s="30">
        <f t="shared" si="10"/>
        <v>26.96</v>
      </c>
      <c r="P32" s="172">
        <f t="shared" ref="P32" si="13">SUM(O32,O33)</f>
        <v>66.155000000000001</v>
      </c>
    </row>
    <row r="33" spans="2:16" ht="14.1" customHeight="1" x14ac:dyDescent="0.3">
      <c r="B33" s="169"/>
      <c r="C33" s="171"/>
      <c r="D33" s="171"/>
      <c r="E33" s="94">
        <v>2</v>
      </c>
      <c r="F33" s="92">
        <v>6.6</v>
      </c>
      <c r="G33" s="92">
        <v>6.6</v>
      </c>
      <c r="H33" s="92">
        <v>6.6</v>
      </c>
      <c r="I33" s="92">
        <v>6.5</v>
      </c>
      <c r="J33" s="92">
        <v>9.5</v>
      </c>
      <c r="K33" s="31">
        <v>12.195</v>
      </c>
      <c r="L33" s="92">
        <v>4.3</v>
      </c>
      <c r="M33" s="92"/>
      <c r="N33" s="92">
        <f t="shared" si="8"/>
        <v>13.199999999999996</v>
      </c>
      <c r="O33" s="30">
        <f t="shared" si="10"/>
        <v>39.194999999999993</v>
      </c>
      <c r="P33" s="173"/>
    </row>
    <row r="34" spans="2:16" ht="14.1" customHeight="1" x14ac:dyDescent="0.3">
      <c r="B34" s="182" t="s">
        <v>339</v>
      </c>
      <c r="C34" s="170" t="str">
        <f>TEKMOVALCI!D155</f>
        <v>Lena Kočar</v>
      </c>
      <c r="D34" s="170" t="str">
        <f>TEKMOVALCI!E155</f>
        <v>DŠR Murska Sobota</v>
      </c>
      <c r="E34" s="29">
        <v>1</v>
      </c>
      <c r="F34" s="91">
        <v>5.8</v>
      </c>
      <c r="G34" s="91">
        <v>5.5</v>
      </c>
      <c r="H34" s="91">
        <v>5.0999999999999996</v>
      </c>
      <c r="I34" s="91">
        <v>6.3</v>
      </c>
      <c r="J34" s="91">
        <v>9.5</v>
      </c>
      <c r="K34" s="30">
        <v>11.35</v>
      </c>
      <c r="L34" s="91"/>
      <c r="M34" s="91">
        <v>4</v>
      </c>
      <c r="N34" s="91">
        <f t="shared" si="8"/>
        <v>11.299999999999999</v>
      </c>
      <c r="O34" s="30">
        <f t="shared" si="10"/>
        <v>28.15</v>
      </c>
      <c r="P34" s="172">
        <f t="shared" ref="P34" si="14">SUM(O34,O35)</f>
        <v>63.28</v>
      </c>
    </row>
    <row r="35" spans="2:16" ht="14.1" customHeight="1" x14ac:dyDescent="0.3">
      <c r="B35" s="183"/>
      <c r="C35" s="171"/>
      <c r="D35" s="171"/>
      <c r="E35" s="28">
        <v>2</v>
      </c>
      <c r="F35" s="92">
        <v>6</v>
      </c>
      <c r="G35" s="92">
        <v>6</v>
      </c>
      <c r="H35" s="92">
        <v>5.7</v>
      </c>
      <c r="I35" s="92">
        <v>6.2</v>
      </c>
      <c r="J35" s="92">
        <v>8.8000000000000007</v>
      </c>
      <c r="K35" s="31">
        <v>10.43</v>
      </c>
      <c r="L35" s="92">
        <v>3.9</v>
      </c>
      <c r="M35" s="92"/>
      <c r="N35" s="92">
        <f t="shared" si="8"/>
        <v>12</v>
      </c>
      <c r="O35" s="30">
        <f t="shared" si="10"/>
        <v>35.130000000000003</v>
      </c>
      <c r="P35" s="173"/>
    </row>
    <row r="36" spans="2:16" ht="14.1" customHeight="1" x14ac:dyDescent="0.3">
      <c r="B36" s="182" t="s">
        <v>340</v>
      </c>
      <c r="C36" s="170" t="str">
        <f>TEKMOVALCI!D153</f>
        <v>Klara Gyorek</v>
      </c>
      <c r="D36" s="170" t="str">
        <f>TEKMOVALCI!E153</f>
        <v>DŠR Murska Sobota</v>
      </c>
      <c r="E36" s="29">
        <v>1</v>
      </c>
      <c r="F36" s="91">
        <v>5.3</v>
      </c>
      <c r="G36" s="91">
        <v>5.8</v>
      </c>
      <c r="H36" s="91">
        <v>5.6</v>
      </c>
      <c r="I36" s="91">
        <v>5.6</v>
      </c>
      <c r="J36" s="91">
        <v>9.1</v>
      </c>
      <c r="K36" s="30">
        <v>11.375</v>
      </c>
      <c r="L36" s="91"/>
      <c r="M36" s="91">
        <v>6</v>
      </c>
      <c r="N36" s="91">
        <f t="shared" si="8"/>
        <v>11.199999999999996</v>
      </c>
      <c r="O36" s="30">
        <f t="shared" si="10"/>
        <v>25.674999999999997</v>
      </c>
      <c r="P36" s="172">
        <f t="shared" ref="P36" si="15">SUM(O36,O37)</f>
        <v>62.664999999999992</v>
      </c>
    </row>
    <row r="37" spans="2:16" ht="14.1" customHeight="1" x14ac:dyDescent="0.3">
      <c r="B37" s="183"/>
      <c r="C37" s="171"/>
      <c r="D37" s="171"/>
      <c r="E37" s="28">
        <v>2</v>
      </c>
      <c r="F37" s="92">
        <v>6.2</v>
      </c>
      <c r="G37" s="92">
        <v>6.3</v>
      </c>
      <c r="H37" s="92">
        <v>6.4</v>
      </c>
      <c r="I37" s="92">
        <v>6.9</v>
      </c>
      <c r="J37" s="92">
        <v>9.1</v>
      </c>
      <c r="K37" s="31">
        <v>11.39</v>
      </c>
      <c r="L37" s="92">
        <v>3.8</v>
      </c>
      <c r="M37" s="92"/>
      <c r="N37" s="92">
        <f t="shared" si="8"/>
        <v>12.7</v>
      </c>
      <c r="O37" s="30">
        <f t="shared" si="10"/>
        <v>36.989999999999995</v>
      </c>
      <c r="P37" s="173"/>
    </row>
    <row r="38" spans="2:16" ht="14.1" customHeight="1" x14ac:dyDescent="0.3">
      <c r="B38" s="169" t="s">
        <v>341</v>
      </c>
      <c r="C38" s="170" t="str">
        <f>TEKMOVALCI!D164</f>
        <v>Zala Peršič</v>
      </c>
      <c r="D38" s="170" t="str">
        <f>TEKMOVALCI!E164</f>
        <v>ŠD Sokol Bežigrad</v>
      </c>
      <c r="E38" s="29">
        <v>1</v>
      </c>
      <c r="F38" s="91">
        <v>6.2</v>
      </c>
      <c r="G38" s="91">
        <v>5.6</v>
      </c>
      <c r="H38" s="91">
        <v>6</v>
      </c>
      <c r="I38" s="91">
        <v>6.1</v>
      </c>
      <c r="J38" s="91">
        <v>9.1</v>
      </c>
      <c r="K38" s="30">
        <v>10.675000000000001</v>
      </c>
      <c r="L38" s="91"/>
      <c r="M38" s="91">
        <v>6</v>
      </c>
      <c r="N38" s="91">
        <f t="shared" si="8"/>
        <v>12.1</v>
      </c>
      <c r="O38" s="30">
        <f t="shared" si="10"/>
        <v>25.875</v>
      </c>
      <c r="P38" s="172">
        <f t="shared" ref="P38" si="16">SUM(O38,O39)</f>
        <v>62.655000000000001</v>
      </c>
    </row>
    <row r="39" spans="2:16" ht="14.1" customHeight="1" x14ac:dyDescent="0.3">
      <c r="B39" s="169"/>
      <c r="C39" s="171"/>
      <c r="D39" s="171"/>
      <c r="E39" s="94">
        <v>2</v>
      </c>
      <c r="F39" s="92">
        <v>6.5</v>
      </c>
      <c r="G39" s="92">
        <v>5.6</v>
      </c>
      <c r="H39" s="92">
        <v>6.2</v>
      </c>
      <c r="I39" s="92">
        <v>5.9</v>
      </c>
      <c r="J39" s="92">
        <v>9.4</v>
      </c>
      <c r="K39" s="31">
        <v>10.78</v>
      </c>
      <c r="L39" s="92">
        <v>4.5</v>
      </c>
      <c r="M39" s="92"/>
      <c r="N39" s="92">
        <f t="shared" si="8"/>
        <v>12.100000000000003</v>
      </c>
      <c r="O39" s="30">
        <f t="shared" si="10"/>
        <v>36.78</v>
      </c>
      <c r="P39" s="173"/>
    </row>
    <row r="40" spans="2:16" ht="14.1" customHeight="1" x14ac:dyDescent="0.3">
      <c r="B40" s="194" t="s">
        <v>344</v>
      </c>
      <c r="C40" s="196" t="str">
        <f>TEKMOVALCI!D151</f>
        <v>Vika Magdič</v>
      </c>
      <c r="D40" s="198" t="str">
        <f>TEKMOVALCI!E151</f>
        <v>DŠR Murska Sobota</v>
      </c>
      <c r="E40" s="36">
        <v>1</v>
      </c>
      <c r="F40" s="91">
        <v>6.2</v>
      </c>
      <c r="G40" s="91">
        <v>6</v>
      </c>
      <c r="H40" s="91">
        <v>5.5</v>
      </c>
      <c r="I40" s="91">
        <v>5.3</v>
      </c>
      <c r="J40" s="91">
        <v>8.6</v>
      </c>
      <c r="K40" s="30">
        <v>10.26</v>
      </c>
      <c r="L40" s="91"/>
      <c r="M40" s="91">
        <v>6</v>
      </c>
      <c r="N40" s="91">
        <f t="shared" si="8"/>
        <v>11.5</v>
      </c>
      <c r="O40" s="30">
        <f t="shared" si="10"/>
        <v>24.36</v>
      </c>
      <c r="P40" s="172">
        <f t="shared" ref="P40" si="17">SUM(O40,O41)</f>
        <v>61.349999999999994</v>
      </c>
    </row>
    <row r="41" spans="2:16" ht="14.1" customHeight="1" x14ac:dyDescent="0.3">
      <c r="B41" s="195"/>
      <c r="C41" s="197"/>
      <c r="D41" s="199"/>
      <c r="E41" s="32">
        <v>2</v>
      </c>
      <c r="F41" s="92">
        <v>6.2</v>
      </c>
      <c r="G41" s="92">
        <v>6.3</v>
      </c>
      <c r="H41" s="92">
        <v>6.4</v>
      </c>
      <c r="I41" s="92">
        <v>6.9</v>
      </c>
      <c r="J41" s="92">
        <v>9.1</v>
      </c>
      <c r="K41" s="31">
        <v>11.39</v>
      </c>
      <c r="L41" s="92">
        <v>3.8</v>
      </c>
      <c r="M41" s="92"/>
      <c r="N41" s="92">
        <f t="shared" si="8"/>
        <v>12.7</v>
      </c>
      <c r="O41" s="30">
        <f t="shared" si="10"/>
        <v>36.989999999999995</v>
      </c>
      <c r="P41" s="173"/>
    </row>
    <row r="42" spans="2:16" s="52" customFormat="1" ht="14.1" customHeight="1" x14ac:dyDescent="0.3">
      <c r="B42" s="193" t="s">
        <v>363</v>
      </c>
      <c r="C42" s="154" t="str">
        <f>TEKMOVALCI!D160</f>
        <v>Eva Reven</v>
      </c>
      <c r="D42" s="154" t="str">
        <f>TEKMOVALCI!E160</f>
        <v>ŠD Matrica GYM</v>
      </c>
      <c r="E42" s="68">
        <v>1</v>
      </c>
      <c r="F42" s="97">
        <v>6</v>
      </c>
      <c r="G42" s="97">
        <v>6.2</v>
      </c>
      <c r="H42" s="97">
        <v>6.8</v>
      </c>
      <c r="I42" s="97">
        <v>6.7</v>
      </c>
      <c r="J42" s="97">
        <v>9.5</v>
      </c>
      <c r="K42" s="64">
        <v>11.475</v>
      </c>
      <c r="L42" s="97"/>
      <c r="M42" s="97">
        <v>10</v>
      </c>
      <c r="N42" s="97">
        <f t="shared" si="8"/>
        <v>12.899999999999999</v>
      </c>
      <c r="O42" s="30">
        <f t="shared" si="10"/>
        <v>23.875</v>
      </c>
      <c r="P42" s="143">
        <f t="shared" ref="P42" si="18">SUM(O42,O43)</f>
        <v>61.47</v>
      </c>
    </row>
    <row r="43" spans="2:16" s="52" customFormat="1" ht="14.1" customHeight="1" x14ac:dyDescent="0.3">
      <c r="B43" s="193"/>
      <c r="C43" s="155"/>
      <c r="D43" s="155"/>
      <c r="E43" s="103">
        <v>2</v>
      </c>
      <c r="F43" s="98">
        <v>6.4</v>
      </c>
      <c r="G43" s="98">
        <v>6.7</v>
      </c>
      <c r="H43" s="98">
        <v>7</v>
      </c>
      <c r="I43" s="98">
        <v>7.1</v>
      </c>
      <c r="J43" s="98">
        <v>9.5</v>
      </c>
      <c r="K43" s="66">
        <v>11.295</v>
      </c>
      <c r="L43" s="98">
        <v>3.1</v>
      </c>
      <c r="M43" s="98"/>
      <c r="N43" s="98">
        <f t="shared" si="8"/>
        <v>13.700000000000001</v>
      </c>
      <c r="O43" s="30">
        <f t="shared" si="10"/>
        <v>37.594999999999999</v>
      </c>
      <c r="P43" s="144"/>
    </row>
    <row r="44" spans="2:16" ht="14.1" customHeight="1" x14ac:dyDescent="0.3">
      <c r="B44" s="169" t="s">
        <v>364</v>
      </c>
      <c r="C44" s="170" t="str">
        <f>TEKMOVALCI!D162</f>
        <v>Taja Fabijan</v>
      </c>
      <c r="D44" s="170" t="str">
        <f>TEKMOVALCI!E162</f>
        <v>ŠD Partizan Renče</v>
      </c>
      <c r="E44" s="29">
        <v>1</v>
      </c>
      <c r="F44" s="91">
        <v>6.2</v>
      </c>
      <c r="G44" s="91">
        <v>6.3</v>
      </c>
      <c r="H44" s="91">
        <v>6.8</v>
      </c>
      <c r="I44" s="91">
        <v>7.3</v>
      </c>
      <c r="J44" s="91">
        <v>9.6999999999999993</v>
      </c>
      <c r="K44" s="30">
        <v>10.925000000000001</v>
      </c>
      <c r="L44" s="91"/>
      <c r="M44" s="91">
        <v>14</v>
      </c>
      <c r="N44" s="91">
        <f t="shared" si="8"/>
        <v>13.100000000000001</v>
      </c>
      <c r="O44" s="30">
        <f t="shared" si="10"/>
        <v>19.725000000000001</v>
      </c>
      <c r="P44" s="172">
        <f t="shared" ref="P44" si="19">SUM(O44,O45)</f>
        <v>55.800000000000004</v>
      </c>
    </row>
    <row r="45" spans="2:16" ht="14.1" customHeight="1" x14ac:dyDescent="0.3">
      <c r="B45" s="169"/>
      <c r="C45" s="171"/>
      <c r="D45" s="171"/>
      <c r="E45" s="94">
        <v>2</v>
      </c>
      <c r="F45" s="92">
        <v>6.7</v>
      </c>
      <c r="G45" s="92">
        <v>6.6</v>
      </c>
      <c r="H45" s="92">
        <v>6.8</v>
      </c>
      <c r="I45" s="92">
        <v>7.3</v>
      </c>
      <c r="J45" s="92">
        <v>9.6</v>
      </c>
      <c r="K45" s="31">
        <v>11.074999999999999</v>
      </c>
      <c r="L45" s="92">
        <v>1.9</v>
      </c>
      <c r="M45" s="92"/>
      <c r="N45" s="92">
        <f t="shared" si="8"/>
        <v>13.500000000000002</v>
      </c>
      <c r="O45" s="30">
        <f t="shared" si="10"/>
        <v>36.075000000000003</v>
      </c>
      <c r="P45" s="173"/>
    </row>
    <row r="46" spans="2:16" ht="14.1" customHeight="1" x14ac:dyDescent="0.3">
      <c r="B46" s="169" t="s">
        <v>365</v>
      </c>
      <c r="C46" s="170" t="str">
        <f>TEKMOVALCI!D163</f>
        <v>Maruša Samec</v>
      </c>
      <c r="D46" s="170" t="str">
        <f>TEKMOVALCI!E163</f>
        <v>ŠD Partizan Renče</v>
      </c>
      <c r="E46" s="29">
        <v>1</v>
      </c>
      <c r="F46" s="91">
        <v>6.9</v>
      </c>
      <c r="G46" s="91">
        <v>7.2</v>
      </c>
      <c r="H46" s="91">
        <v>6.8</v>
      </c>
      <c r="I46" s="91">
        <v>7.2</v>
      </c>
      <c r="J46" s="91">
        <v>9</v>
      </c>
      <c r="K46" s="30">
        <v>10.635</v>
      </c>
      <c r="L46" s="91"/>
      <c r="M46" s="91">
        <v>14</v>
      </c>
      <c r="N46" s="91">
        <f t="shared" si="8"/>
        <v>14.100000000000001</v>
      </c>
      <c r="O46" s="30">
        <f t="shared" si="10"/>
        <v>19.734999999999999</v>
      </c>
      <c r="P46" s="172">
        <f t="shared" ref="P46" si="20">SUM(O46,O47)</f>
        <v>52.230000000000004</v>
      </c>
    </row>
    <row r="47" spans="2:16" ht="14.1" customHeight="1" x14ac:dyDescent="0.3">
      <c r="B47" s="169"/>
      <c r="C47" s="171"/>
      <c r="D47" s="171"/>
      <c r="E47" s="94">
        <v>2</v>
      </c>
      <c r="F47" s="92">
        <v>5.7</v>
      </c>
      <c r="G47" s="92">
        <v>6</v>
      </c>
      <c r="H47" s="92">
        <v>6.2</v>
      </c>
      <c r="I47" s="92">
        <v>6.6</v>
      </c>
      <c r="J47" s="92">
        <v>8.4</v>
      </c>
      <c r="K47" s="31">
        <v>9.8949999999999996</v>
      </c>
      <c r="L47" s="92">
        <v>2</v>
      </c>
      <c r="M47" s="92"/>
      <c r="N47" s="92">
        <f t="shared" si="8"/>
        <v>12.2</v>
      </c>
      <c r="O47" s="30">
        <f t="shared" si="10"/>
        <v>32.495000000000005</v>
      </c>
      <c r="P47" s="173"/>
    </row>
    <row r="48" spans="2:16" ht="14.1" customHeight="1" x14ac:dyDescent="0.3">
      <c r="B48" s="182" t="s">
        <v>366</v>
      </c>
      <c r="C48" s="170" t="str">
        <f>TEKMOVALCI!D152</f>
        <v>Maša Fartelj</v>
      </c>
      <c r="D48" s="170" t="str">
        <f>TEKMOVALCI!E152</f>
        <v>DŠR Murska Sobota</v>
      </c>
      <c r="E48" s="29">
        <v>1</v>
      </c>
      <c r="F48" s="91">
        <v>6.7</v>
      </c>
      <c r="G48" s="91">
        <v>6.6</v>
      </c>
      <c r="H48" s="91">
        <v>6</v>
      </c>
      <c r="I48" s="91">
        <v>6.6</v>
      </c>
      <c r="J48" s="91">
        <v>8.3000000000000007</v>
      </c>
      <c r="K48" s="30">
        <v>11.744999999999999</v>
      </c>
      <c r="L48" s="91"/>
      <c r="M48" s="91">
        <v>4</v>
      </c>
      <c r="N48" s="91">
        <f t="shared" si="8"/>
        <v>13.2</v>
      </c>
      <c r="O48" s="30">
        <f t="shared" si="10"/>
        <v>29.244999999999997</v>
      </c>
      <c r="P48" s="172">
        <f t="shared" ref="P48" si="21">SUM(O48,O49)</f>
        <v>46</v>
      </c>
    </row>
    <row r="49" spans="2:16" ht="14.1" customHeight="1" x14ac:dyDescent="0.3">
      <c r="B49" s="183"/>
      <c r="C49" s="171"/>
      <c r="D49" s="171"/>
      <c r="E49" s="28">
        <v>2</v>
      </c>
      <c r="F49" s="92">
        <v>3</v>
      </c>
      <c r="G49" s="92">
        <v>3</v>
      </c>
      <c r="H49" s="92">
        <v>2.7</v>
      </c>
      <c r="I49" s="92">
        <v>2.4</v>
      </c>
      <c r="J49" s="92">
        <v>3.7</v>
      </c>
      <c r="K49" s="31">
        <v>5.2549999999999999</v>
      </c>
      <c r="L49" s="92">
        <v>2.1</v>
      </c>
      <c r="M49" s="92"/>
      <c r="N49" s="92">
        <f t="shared" si="8"/>
        <v>5.6999999999999993</v>
      </c>
      <c r="O49" s="30">
        <f t="shared" si="10"/>
        <v>16.754999999999999</v>
      </c>
      <c r="P49" s="173"/>
    </row>
    <row r="50" spans="2:16" ht="14.1" customHeight="1" x14ac:dyDescent="0.3">
      <c r="B50" s="182" t="s">
        <v>367</v>
      </c>
      <c r="C50" s="170" t="str">
        <f>TEKMOVALCI!D150</f>
        <v>Ana Balažič</v>
      </c>
      <c r="D50" s="170" t="str">
        <f>TEKMOVALCI!E150</f>
        <v>DŠR Murska Sobota</v>
      </c>
      <c r="E50" s="35">
        <v>1</v>
      </c>
      <c r="F50" s="91">
        <v>4.4000000000000004</v>
      </c>
      <c r="G50" s="91">
        <v>4.8</v>
      </c>
      <c r="H50" s="91">
        <v>4.5</v>
      </c>
      <c r="I50" s="91">
        <v>4.9000000000000004</v>
      </c>
      <c r="J50" s="91">
        <v>7.5</v>
      </c>
      <c r="K50" s="30">
        <v>9.2050000000000001</v>
      </c>
      <c r="L50" s="91"/>
      <c r="M50" s="91">
        <v>6</v>
      </c>
      <c r="N50" s="91">
        <f t="shared" si="8"/>
        <v>9.3000000000000007</v>
      </c>
      <c r="O50" s="30">
        <f t="shared" si="10"/>
        <v>20.005000000000003</v>
      </c>
      <c r="P50" s="172">
        <f>SUM(O50,O51)</f>
        <v>45.38</v>
      </c>
    </row>
    <row r="51" spans="2:16" ht="14.1" customHeight="1" x14ac:dyDescent="0.3">
      <c r="B51" s="183"/>
      <c r="C51" s="171"/>
      <c r="D51" s="171"/>
      <c r="E51" s="33">
        <v>2</v>
      </c>
      <c r="F51" s="93">
        <v>3.7</v>
      </c>
      <c r="G51" s="93">
        <v>3.9</v>
      </c>
      <c r="H51" s="93">
        <v>3.9</v>
      </c>
      <c r="I51" s="93">
        <v>4</v>
      </c>
      <c r="J51" s="93">
        <v>6.8</v>
      </c>
      <c r="K51" s="34">
        <v>8.1750000000000007</v>
      </c>
      <c r="L51" s="93">
        <v>2.6</v>
      </c>
      <c r="M51" s="93"/>
      <c r="N51" s="92">
        <f t="shared" si="8"/>
        <v>7.8</v>
      </c>
      <c r="O51" s="30">
        <f t="shared" si="10"/>
        <v>25.375</v>
      </c>
      <c r="P51" s="173"/>
    </row>
    <row r="52" spans="2:16" ht="14.1" customHeight="1" x14ac:dyDescent="0.3">
      <c r="B52" s="169" t="s">
        <v>368</v>
      </c>
      <c r="C52" s="170" t="str">
        <f>TEKMOVALCI!D166</f>
        <v>Anika Podlogar</v>
      </c>
      <c r="D52" s="170" t="str">
        <f>TEKMOVALCI!E166</f>
        <v>ŠK FlipCapris</v>
      </c>
      <c r="E52" s="29">
        <v>1</v>
      </c>
      <c r="F52" s="91">
        <v>4.5</v>
      </c>
      <c r="G52" s="91">
        <v>4.2</v>
      </c>
      <c r="H52" s="91">
        <v>4.5999999999999996</v>
      </c>
      <c r="I52" s="91">
        <v>4.8</v>
      </c>
      <c r="J52" s="91">
        <v>9.5</v>
      </c>
      <c r="K52" s="30">
        <v>10.605</v>
      </c>
      <c r="L52" s="91"/>
      <c r="M52" s="91">
        <v>8</v>
      </c>
      <c r="N52" s="91">
        <f t="shared" si="8"/>
        <v>9.0999999999999979</v>
      </c>
      <c r="O52" s="30">
        <f t="shared" si="10"/>
        <v>21.204999999999998</v>
      </c>
      <c r="P52" s="172">
        <f t="shared" ref="P52" si="22">SUM(O52,O53)</f>
        <v>33.075000000000003</v>
      </c>
    </row>
    <row r="53" spans="2:16" ht="14.1" customHeight="1" x14ac:dyDescent="0.3">
      <c r="B53" s="169"/>
      <c r="C53" s="171"/>
      <c r="D53" s="171"/>
      <c r="E53" s="94">
        <v>2</v>
      </c>
      <c r="F53" s="92">
        <v>1.8</v>
      </c>
      <c r="G53" s="92">
        <v>1.8</v>
      </c>
      <c r="H53" s="92">
        <v>1.9</v>
      </c>
      <c r="I53" s="92">
        <v>2.1</v>
      </c>
      <c r="J53" s="92">
        <v>2.8</v>
      </c>
      <c r="K53" s="31">
        <v>3.67</v>
      </c>
      <c r="L53" s="92">
        <v>1.7</v>
      </c>
      <c r="M53" s="92"/>
      <c r="N53" s="92">
        <f t="shared" si="8"/>
        <v>3.7</v>
      </c>
      <c r="O53" s="30">
        <f t="shared" si="10"/>
        <v>11.870000000000001</v>
      </c>
      <c r="P53" s="173"/>
    </row>
    <row r="54" spans="2:16" ht="14.1" customHeight="1" x14ac:dyDescent="0.3">
      <c r="B54" s="169" t="s">
        <v>369</v>
      </c>
      <c r="C54" s="170" t="str">
        <f>TEKMOVALCI!D161</f>
        <v>Žana Rupar</v>
      </c>
      <c r="D54" s="170" t="str">
        <f>TEKMOVALCI!E161</f>
        <v>ŠD Matrica GYM</v>
      </c>
      <c r="E54" s="29">
        <v>1</v>
      </c>
      <c r="F54" s="91">
        <v>2.8</v>
      </c>
      <c r="G54" s="91">
        <v>2.9</v>
      </c>
      <c r="H54" s="91">
        <v>3.2</v>
      </c>
      <c r="I54" s="91">
        <v>3.3</v>
      </c>
      <c r="J54" s="91">
        <v>4.4000000000000004</v>
      </c>
      <c r="K54" s="30">
        <v>5.54</v>
      </c>
      <c r="L54" s="91"/>
      <c r="M54" s="91">
        <v>14</v>
      </c>
      <c r="N54" s="91">
        <f t="shared" si="8"/>
        <v>6.0999999999999988</v>
      </c>
      <c r="O54" s="30">
        <f t="shared" si="10"/>
        <v>2.0399999999999991</v>
      </c>
      <c r="P54" s="172">
        <f t="shared" ref="P54" si="23">SUM(O54,O55)</f>
        <v>32.695</v>
      </c>
    </row>
    <row r="55" spans="2:16" ht="14.1" customHeight="1" x14ac:dyDescent="0.3">
      <c r="B55" s="169"/>
      <c r="C55" s="171"/>
      <c r="D55" s="171"/>
      <c r="E55" s="94">
        <v>2</v>
      </c>
      <c r="F55" s="92">
        <v>5.0999999999999996</v>
      </c>
      <c r="G55" s="92">
        <v>5.0999999999999996</v>
      </c>
      <c r="H55" s="92">
        <v>5.7</v>
      </c>
      <c r="I55" s="92">
        <v>5.5</v>
      </c>
      <c r="J55" s="92">
        <v>8.1</v>
      </c>
      <c r="K55" s="31">
        <v>9.3550000000000004</v>
      </c>
      <c r="L55" s="92">
        <v>2.6</v>
      </c>
      <c r="M55" s="92"/>
      <c r="N55" s="92">
        <f t="shared" si="8"/>
        <v>10.6</v>
      </c>
      <c r="O55" s="30">
        <f t="shared" si="10"/>
        <v>30.655000000000001</v>
      </c>
      <c r="P55" s="173"/>
    </row>
    <row r="56" spans="2:16" ht="14.1" customHeight="1" x14ac:dyDescent="0.3">
      <c r="B56" s="169" t="s">
        <v>370</v>
      </c>
      <c r="C56" s="170" t="s">
        <v>343</v>
      </c>
      <c r="D56" s="170" t="s">
        <v>30</v>
      </c>
      <c r="E56" s="29">
        <v>1</v>
      </c>
      <c r="F56" s="91">
        <v>2.5</v>
      </c>
      <c r="G56" s="91">
        <v>2.4</v>
      </c>
      <c r="H56" s="91">
        <v>2.8</v>
      </c>
      <c r="I56" s="91">
        <v>2.9</v>
      </c>
      <c r="J56" s="91">
        <v>3.4</v>
      </c>
      <c r="K56" s="30">
        <v>4.16</v>
      </c>
      <c r="L56" s="91"/>
      <c r="M56" s="91">
        <v>16</v>
      </c>
      <c r="N56" s="91">
        <f t="shared" si="8"/>
        <v>5.2999999999999989</v>
      </c>
      <c r="O56" s="30">
        <f t="shared" si="10"/>
        <v>0</v>
      </c>
      <c r="P56" s="172">
        <f t="shared" ref="P56" si="24">SUM(O56,O57)</f>
        <v>27.71</v>
      </c>
    </row>
    <row r="57" spans="2:16" ht="14.1" customHeight="1" x14ac:dyDescent="0.3">
      <c r="B57" s="169"/>
      <c r="C57" s="171"/>
      <c r="D57" s="171"/>
      <c r="E57" s="94">
        <v>2</v>
      </c>
      <c r="F57" s="92">
        <v>5.4</v>
      </c>
      <c r="G57" s="92">
        <v>5.5</v>
      </c>
      <c r="H57" s="92">
        <v>5.6</v>
      </c>
      <c r="I57" s="92">
        <v>5.6</v>
      </c>
      <c r="J57" s="92">
        <v>7.4</v>
      </c>
      <c r="K57" s="31">
        <v>7.51</v>
      </c>
      <c r="L57" s="92">
        <v>1.7</v>
      </c>
      <c r="M57" s="92"/>
      <c r="N57" s="92">
        <f t="shared" si="8"/>
        <v>11.1</v>
      </c>
      <c r="O57" s="30">
        <f t="shared" si="10"/>
        <v>27.71</v>
      </c>
      <c r="P57" s="173"/>
    </row>
    <row r="58" spans="2:16" ht="14.1" customHeight="1" x14ac:dyDescent="0.3">
      <c r="B58" s="169" t="s">
        <v>371</v>
      </c>
      <c r="C58" s="170" t="str">
        <f>TEKMOVALCI!D159</f>
        <v>Pia Porenta</v>
      </c>
      <c r="D58" s="170" t="str">
        <f>TEKMOVALCI!E159</f>
        <v>ŠD Matrica GYM</v>
      </c>
      <c r="E58" s="29">
        <v>1</v>
      </c>
      <c r="F58" s="91">
        <v>5.3</v>
      </c>
      <c r="G58" s="91">
        <v>4.5</v>
      </c>
      <c r="H58" s="91">
        <v>4.5999999999999996</v>
      </c>
      <c r="I58" s="91">
        <v>4.8</v>
      </c>
      <c r="J58" s="91">
        <v>9.5</v>
      </c>
      <c r="K58" s="30">
        <v>9.44</v>
      </c>
      <c r="L58" s="91"/>
      <c r="M58" s="91">
        <v>8</v>
      </c>
      <c r="N58" s="91">
        <f t="shared" si="8"/>
        <v>9.3999999999999986</v>
      </c>
      <c r="O58" s="30">
        <f t="shared" si="10"/>
        <v>20.339999999999996</v>
      </c>
      <c r="P58" s="172">
        <f t="shared" ref="P58" si="25">SUM(O58,O59)</f>
        <v>27.144999999999996</v>
      </c>
    </row>
    <row r="59" spans="2:16" ht="14.1" customHeight="1" x14ac:dyDescent="0.3">
      <c r="B59" s="169"/>
      <c r="C59" s="171"/>
      <c r="D59" s="171"/>
      <c r="E59" s="94">
        <v>2</v>
      </c>
      <c r="F59" s="92">
        <v>1</v>
      </c>
      <c r="G59" s="92">
        <v>1</v>
      </c>
      <c r="H59" s="92">
        <v>1.1000000000000001</v>
      </c>
      <c r="I59" s="92">
        <v>1</v>
      </c>
      <c r="J59" s="92">
        <v>1.7</v>
      </c>
      <c r="K59" s="31">
        <v>1.905</v>
      </c>
      <c r="L59" s="92">
        <v>1.2</v>
      </c>
      <c r="M59" s="92"/>
      <c r="N59" s="92">
        <f t="shared" si="8"/>
        <v>1.9999999999999996</v>
      </c>
      <c r="O59" s="30">
        <f t="shared" si="10"/>
        <v>6.8049999999999997</v>
      </c>
      <c r="P59" s="173"/>
    </row>
    <row r="60" spans="2:16" x14ac:dyDescent="0.3"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</row>
    <row r="61" spans="2:16" x14ac:dyDescent="0.3"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</row>
    <row r="62" spans="2:16" ht="18" customHeight="1" x14ac:dyDescent="0.3">
      <c r="B62" s="184" t="s">
        <v>327</v>
      </c>
      <c r="C62" s="185"/>
      <c r="D62" s="185"/>
      <c r="E62" s="185"/>
      <c r="F62" s="185"/>
      <c r="G62" s="185"/>
      <c r="H62" s="185"/>
      <c r="I62" s="185"/>
      <c r="J62" s="186"/>
    </row>
    <row r="63" spans="2:16" ht="18" customHeight="1" x14ac:dyDescent="0.3">
      <c r="B63" s="187"/>
      <c r="C63" s="188"/>
      <c r="D63" s="188"/>
      <c r="E63" s="188"/>
      <c r="F63" s="188"/>
      <c r="G63" s="188"/>
      <c r="H63" s="188"/>
      <c r="I63" s="188"/>
      <c r="J63" s="189"/>
    </row>
    <row r="64" spans="2:16" ht="18" customHeight="1" x14ac:dyDescent="0.3">
      <c r="B64" s="24"/>
      <c r="C64" s="177" t="s">
        <v>2</v>
      </c>
      <c r="D64" s="177"/>
      <c r="E64" s="178" t="s">
        <v>311</v>
      </c>
      <c r="F64" s="179"/>
      <c r="G64" s="178" t="s">
        <v>312</v>
      </c>
      <c r="H64" s="179"/>
      <c r="I64" s="180" t="s">
        <v>169</v>
      </c>
      <c r="J64" s="181"/>
    </row>
    <row r="65" spans="2:10" ht="18" customHeight="1" x14ac:dyDescent="0.3">
      <c r="B65" s="38" t="s">
        <v>313</v>
      </c>
      <c r="C65" s="174" t="s">
        <v>30</v>
      </c>
      <c r="D65" s="174"/>
      <c r="E65" s="191">
        <f>SUM(O8,O18,O6,O14)</f>
        <v>138.13</v>
      </c>
      <c r="F65" s="192"/>
      <c r="G65" s="191">
        <f>SUM(O9,O13,O7,O15)</f>
        <v>150.65</v>
      </c>
      <c r="H65" s="192"/>
      <c r="I65" s="191">
        <f t="shared" ref="I65" si="26">SUM(E65,G65)</f>
        <v>288.77999999999997</v>
      </c>
      <c r="J65" s="192"/>
    </row>
    <row r="66" spans="2:10" x14ac:dyDescent="0.3">
      <c r="B66" s="202"/>
      <c r="C66" s="202"/>
      <c r="D66" s="202"/>
      <c r="E66" s="202"/>
      <c r="F66" s="202"/>
      <c r="G66" s="202"/>
      <c r="H66" s="202"/>
      <c r="I66" s="202"/>
      <c r="J66" s="202"/>
    </row>
    <row r="67" spans="2:10" x14ac:dyDescent="0.3">
      <c r="B67" s="118"/>
      <c r="C67" s="118"/>
      <c r="D67" s="118"/>
      <c r="E67" s="118"/>
      <c r="F67" s="118"/>
      <c r="G67" s="118"/>
      <c r="H67" s="118"/>
      <c r="I67" s="118"/>
      <c r="J67" s="118"/>
    </row>
    <row r="68" spans="2:10" ht="18" customHeight="1" x14ac:dyDescent="0.3">
      <c r="B68" s="184" t="s">
        <v>328</v>
      </c>
      <c r="C68" s="185"/>
      <c r="D68" s="185"/>
      <c r="E68" s="185"/>
      <c r="F68" s="185"/>
      <c r="G68" s="185"/>
      <c r="H68" s="185"/>
      <c r="I68" s="185"/>
      <c r="J68" s="186"/>
    </row>
    <row r="69" spans="2:10" ht="18" customHeight="1" x14ac:dyDescent="0.3">
      <c r="B69" s="187"/>
      <c r="C69" s="188"/>
      <c r="D69" s="188"/>
      <c r="E69" s="188"/>
      <c r="F69" s="188"/>
      <c r="G69" s="188"/>
      <c r="H69" s="188"/>
      <c r="I69" s="188"/>
      <c r="J69" s="189"/>
    </row>
    <row r="70" spans="2:10" ht="18" customHeight="1" x14ac:dyDescent="0.3">
      <c r="B70" s="24"/>
      <c r="C70" s="177" t="s">
        <v>2</v>
      </c>
      <c r="D70" s="177"/>
      <c r="E70" s="176" t="s">
        <v>311</v>
      </c>
      <c r="F70" s="176"/>
      <c r="G70" s="176" t="s">
        <v>312</v>
      </c>
      <c r="H70" s="176"/>
      <c r="I70" s="190" t="s">
        <v>169</v>
      </c>
      <c r="J70" s="190"/>
    </row>
    <row r="71" spans="2:10" ht="18" customHeight="1" x14ac:dyDescent="0.3">
      <c r="B71" s="38" t="s">
        <v>313</v>
      </c>
      <c r="C71" s="174" t="s">
        <v>28</v>
      </c>
      <c r="D71" s="174"/>
      <c r="E71" s="175">
        <f>SUM(O48,O28,O30)</f>
        <v>90.35499999999999</v>
      </c>
      <c r="F71" s="176"/>
      <c r="G71" s="175">
        <f>SUM(O37,O29,O31)</f>
        <v>116.565</v>
      </c>
      <c r="H71" s="176"/>
      <c r="I71" s="175">
        <f>SUM(E71,G71)</f>
        <v>206.92</v>
      </c>
      <c r="J71" s="175"/>
    </row>
    <row r="72" spans="2:10" ht="18" customHeight="1" x14ac:dyDescent="0.3">
      <c r="B72" s="38" t="s">
        <v>335</v>
      </c>
      <c r="C72" s="174" t="s">
        <v>121</v>
      </c>
      <c r="D72" s="174"/>
      <c r="E72" s="175">
        <f>SUM(O32,O42,O58)</f>
        <v>71.174999999999997</v>
      </c>
      <c r="F72" s="176"/>
      <c r="G72" s="175">
        <f>SUM(O33,O43,O55)</f>
        <v>107.44499999999999</v>
      </c>
      <c r="H72" s="176"/>
      <c r="I72" s="175">
        <f t="shared" ref="I72" si="27">SUM(E72,G72)</f>
        <v>178.62</v>
      </c>
      <c r="J72" s="175"/>
    </row>
    <row r="73" spans="2:10" ht="18" customHeight="1" x14ac:dyDescent="0.3">
      <c r="B73" s="41" t="s">
        <v>336</v>
      </c>
      <c r="C73" s="174" t="s">
        <v>30</v>
      </c>
      <c r="D73" s="174"/>
      <c r="E73" s="175">
        <f>SUM(O56,O44,O46)</f>
        <v>39.46</v>
      </c>
      <c r="F73" s="176"/>
      <c r="G73" s="175">
        <f>SUM(O57,O47,O45)</f>
        <v>96.28</v>
      </c>
      <c r="H73" s="176"/>
      <c r="I73" s="175">
        <f t="shared" ref="I73" si="28">SUM(E73,G73)</f>
        <v>135.74</v>
      </c>
      <c r="J73" s="175"/>
    </row>
    <row r="74" spans="2:10" ht="18" customHeight="1" x14ac:dyDescent="0.3">
      <c r="B74" s="23"/>
      <c r="C74" s="79"/>
      <c r="D74" s="79"/>
      <c r="E74" s="23"/>
      <c r="F74" s="23"/>
      <c r="G74" s="23"/>
      <c r="H74" s="23"/>
      <c r="I74" s="78"/>
      <c r="J74" s="78"/>
    </row>
  </sheetData>
  <mergeCells count="129">
    <mergeCell ref="I65:J65"/>
    <mergeCell ref="B66:J67"/>
    <mergeCell ref="B60:P61"/>
    <mergeCell ref="B62:J63"/>
    <mergeCell ref="C50:C51"/>
    <mergeCell ref="B10:B11"/>
    <mergeCell ref="C10:C11"/>
    <mergeCell ref="D10:D11"/>
    <mergeCell ref="P10:P11"/>
    <mergeCell ref="B14:B15"/>
    <mergeCell ref="C14:C15"/>
    <mergeCell ref="D14:D15"/>
    <mergeCell ref="B23:D24"/>
    <mergeCell ref="E23:P24"/>
    <mergeCell ref="P16:P17"/>
    <mergeCell ref="B16:B17"/>
    <mergeCell ref="C16:C17"/>
    <mergeCell ref="D16:D17"/>
    <mergeCell ref="B12:B13"/>
    <mergeCell ref="C12:C13"/>
    <mergeCell ref="D12:D13"/>
    <mergeCell ref="P12:P13"/>
    <mergeCell ref="B18:B19"/>
    <mergeCell ref="C18:C19"/>
    <mergeCell ref="D18:D19"/>
    <mergeCell ref="P18:P19"/>
    <mergeCell ref="P14:P15"/>
    <mergeCell ref="B3:D4"/>
    <mergeCell ref="E3:P4"/>
    <mergeCell ref="B8:B9"/>
    <mergeCell ref="C8:C9"/>
    <mergeCell ref="D8:D9"/>
    <mergeCell ref="P8:P9"/>
    <mergeCell ref="B6:B7"/>
    <mergeCell ref="C6:C7"/>
    <mergeCell ref="D6:D7"/>
    <mergeCell ref="P6:P7"/>
    <mergeCell ref="B28:B29"/>
    <mergeCell ref="C28:C29"/>
    <mergeCell ref="D28:D29"/>
    <mergeCell ref="P28:P29"/>
    <mergeCell ref="B32:B33"/>
    <mergeCell ref="C32:C33"/>
    <mergeCell ref="D32:D33"/>
    <mergeCell ref="P32:P33"/>
    <mergeCell ref="B36:B37"/>
    <mergeCell ref="C36:C37"/>
    <mergeCell ref="D36:D37"/>
    <mergeCell ref="P36:P37"/>
    <mergeCell ref="B30:B31"/>
    <mergeCell ref="C30:C31"/>
    <mergeCell ref="D30:D31"/>
    <mergeCell ref="P30:P31"/>
    <mergeCell ref="B34:B35"/>
    <mergeCell ref="C34:C35"/>
    <mergeCell ref="D34:D35"/>
    <mergeCell ref="P34:P35"/>
    <mergeCell ref="B38:B39"/>
    <mergeCell ref="C38:C39"/>
    <mergeCell ref="D38:D39"/>
    <mergeCell ref="P38:P39"/>
    <mergeCell ref="B58:B59"/>
    <mergeCell ref="C58:C59"/>
    <mergeCell ref="D58:D59"/>
    <mergeCell ref="P58:P59"/>
    <mergeCell ref="B42:B43"/>
    <mergeCell ref="C42:C43"/>
    <mergeCell ref="D42:D43"/>
    <mergeCell ref="P42:P43"/>
    <mergeCell ref="B54:B55"/>
    <mergeCell ref="C54:C55"/>
    <mergeCell ref="D54:D55"/>
    <mergeCell ref="P54:P55"/>
    <mergeCell ref="D50:D51"/>
    <mergeCell ref="P50:P51"/>
    <mergeCell ref="B40:B41"/>
    <mergeCell ref="C40:C41"/>
    <mergeCell ref="D40:D41"/>
    <mergeCell ref="P40:P41"/>
    <mergeCell ref="B48:B49"/>
    <mergeCell ref="C48:C49"/>
    <mergeCell ref="I72:J72"/>
    <mergeCell ref="B44:B45"/>
    <mergeCell ref="C44:C45"/>
    <mergeCell ref="D44:D45"/>
    <mergeCell ref="P44:P45"/>
    <mergeCell ref="B46:B47"/>
    <mergeCell ref="C46:C47"/>
    <mergeCell ref="D46:D47"/>
    <mergeCell ref="P46:P47"/>
    <mergeCell ref="D48:D49"/>
    <mergeCell ref="P48:P49"/>
    <mergeCell ref="B50:B51"/>
    <mergeCell ref="C71:D71"/>
    <mergeCell ref="E71:F71"/>
    <mergeCell ref="G71:H71"/>
    <mergeCell ref="I71:J71"/>
    <mergeCell ref="B68:J69"/>
    <mergeCell ref="C70:D70"/>
    <mergeCell ref="E70:F70"/>
    <mergeCell ref="G70:H70"/>
    <mergeCell ref="I70:J70"/>
    <mergeCell ref="C65:D65"/>
    <mergeCell ref="E65:F65"/>
    <mergeCell ref="G65:H65"/>
    <mergeCell ref="B20:P22"/>
    <mergeCell ref="B56:B57"/>
    <mergeCell ref="C56:C57"/>
    <mergeCell ref="D56:D57"/>
    <mergeCell ref="P56:P57"/>
    <mergeCell ref="C73:D73"/>
    <mergeCell ref="E73:F73"/>
    <mergeCell ref="G73:H73"/>
    <mergeCell ref="I73:J73"/>
    <mergeCell ref="B26:B27"/>
    <mergeCell ref="C26:C27"/>
    <mergeCell ref="D26:D27"/>
    <mergeCell ref="P26:P27"/>
    <mergeCell ref="B52:B53"/>
    <mergeCell ref="C52:C53"/>
    <mergeCell ref="D52:D53"/>
    <mergeCell ref="P52:P53"/>
    <mergeCell ref="C64:D64"/>
    <mergeCell ref="E64:F64"/>
    <mergeCell ref="G64:H64"/>
    <mergeCell ref="I64:J64"/>
    <mergeCell ref="C72:D72"/>
    <mergeCell ref="E72:F72"/>
    <mergeCell ref="G72:H72"/>
  </mergeCells>
  <pageMargins left="0.25" right="0.25" top="0.75" bottom="0.75" header="0.3" footer="0.3"/>
  <pageSetup paperSize="9" scale="77" fitToHeight="0" orientation="landscape" r:id="rId1"/>
  <ignoredErrors>
    <ignoredError sqref="N18:N19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Clani">
    <pageSetUpPr fitToPage="1"/>
  </sheetPr>
  <dimension ref="B1:W55"/>
  <sheetViews>
    <sheetView topLeftCell="A13" zoomScaleNormal="100" workbookViewId="0">
      <selection activeCell="L51" sqref="L51"/>
    </sheetView>
  </sheetViews>
  <sheetFormatPr defaultColWidth="9.109375" defaultRowHeight="14.4" x14ac:dyDescent="0.3"/>
  <cols>
    <col min="1" max="1" width="9.109375" style="1"/>
    <col min="2" max="2" width="6.6640625" style="1" customWidth="1"/>
    <col min="3" max="3" width="24.6640625" style="1" customWidth="1"/>
    <col min="4" max="4" width="23.6640625" style="1" customWidth="1"/>
    <col min="5" max="5" width="9.6640625" style="1" customWidth="1"/>
    <col min="6" max="14" width="8.6640625" style="1" customWidth="1"/>
    <col min="15" max="15" width="9.6640625" style="1" customWidth="1"/>
    <col min="16" max="16" width="13.6640625" style="1" customWidth="1"/>
    <col min="17" max="18" width="9.109375" style="1"/>
    <col min="19" max="19" width="5.5546875" style="1" customWidth="1"/>
    <col min="20" max="20" width="32.5546875" style="1" customWidth="1"/>
    <col min="21" max="22" width="20.5546875" style="1" customWidth="1"/>
    <col min="23" max="23" width="15.5546875" style="1" customWidth="1"/>
    <col min="24" max="16384" width="9.109375" style="1"/>
  </cols>
  <sheetData>
    <row r="1" spans="2:23" x14ac:dyDescent="0.3">
      <c r="S1" s="7"/>
      <c r="T1" s="7"/>
      <c r="U1" s="7"/>
      <c r="V1" s="7"/>
      <c r="W1" s="7"/>
    </row>
    <row r="2" spans="2:23" x14ac:dyDescent="0.3">
      <c r="S2" s="7"/>
      <c r="T2" s="7"/>
      <c r="U2" s="7"/>
      <c r="V2" s="7"/>
      <c r="W2" s="7"/>
    </row>
    <row r="3" spans="2:23" ht="15" customHeight="1" x14ac:dyDescent="0.3">
      <c r="B3" s="184" t="s">
        <v>383</v>
      </c>
      <c r="C3" s="185"/>
      <c r="D3" s="186"/>
      <c r="E3" s="201" t="s">
        <v>395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S3" s="7"/>
      <c r="T3" s="7"/>
      <c r="U3" s="7"/>
      <c r="V3" s="7"/>
      <c r="W3" s="7"/>
    </row>
    <row r="4" spans="2:23" ht="15" customHeight="1" x14ac:dyDescent="0.3">
      <c r="B4" s="187"/>
      <c r="C4" s="188"/>
      <c r="D4" s="189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S4" s="7"/>
      <c r="T4" s="7"/>
      <c r="U4" s="7"/>
      <c r="V4" s="7"/>
      <c r="W4" s="7"/>
    </row>
    <row r="5" spans="2:23" ht="18" customHeight="1" x14ac:dyDescent="0.3">
      <c r="B5" s="37"/>
      <c r="C5" s="39" t="s">
        <v>324</v>
      </c>
      <c r="D5" s="39" t="s">
        <v>2</v>
      </c>
      <c r="E5" s="26" t="s">
        <v>321</v>
      </c>
      <c r="F5" s="26" t="s">
        <v>18</v>
      </c>
      <c r="G5" s="26" t="s">
        <v>19</v>
      </c>
      <c r="H5" s="26" t="s">
        <v>23</v>
      </c>
      <c r="I5" s="26" t="s">
        <v>24</v>
      </c>
      <c r="J5" s="26" t="s">
        <v>322</v>
      </c>
      <c r="K5" s="26" t="s">
        <v>20</v>
      </c>
      <c r="L5" s="26" t="s">
        <v>22</v>
      </c>
      <c r="M5" s="26" t="s">
        <v>21</v>
      </c>
      <c r="N5" s="26" t="s">
        <v>323</v>
      </c>
      <c r="O5" s="26" t="s">
        <v>9</v>
      </c>
      <c r="P5" s="25" t="s">
        <v>169</v>
      </c>
      <c r="Q5" s="22"/>
      <c r="S5" s="4"/>
      <c r="T5" s="4"/>
      <c r="U5" s="4"/>
      <c r="V5" s="4"/>
      <c r="W5" s="4"/>
    </row>
    <row r="6" spans="2:23" ht="14.1" customHeight="1" x14ac:dyDescent="0.3">
      <c r="B6" s="182" t="s">
        <v>313</v>
      </c>
      <c r="C6" s="196" t="str">
        <f>TEKMOVALCI!D173</f>
        <v>Matjaž Cotič</v>
      </c>
      <c r="D6" s="198" t="str">
        <f>TEKMOVALCI!E173</f>
        <v>ŠD Partizan Renče</v>
      </c>
      <c r="E6" s="29">
        <v>1</v>
      </c>
      <c r="F6" s="91">
        <v>0.8</v>
      </c>
      <c r="G6" s="91">
        <v>0.8</v>
      </c>
      <c r="H6" s="91">
        <v>0.8</v>
      </c>
      <c r="I6" s="91">
        <v>0.8</v>
      </c>
      <c r="J6" s="91">
        <v>1</v>
      </c>
      <c r="K6" s="30">
        <v>1.595</v>
      </c>
      <c r="L6" s="91">
        <v>1.1000000000000001</v>
      </c>
      <c r="M6" s="30"/>
      <c r="N6" s="91">
        <f t="shared" ref="N6:N19" si="0">SUM(F6:I6)-MAX(F6:I6)-MIN(F6:I6)</f>
        <v>1.6000000000000003</v>
      </c>
      <c r="O6" s="30">
        <f>IF(SUM(F6:I6)-MAX(F6:I6)-MIN(F6:I6)+J6+SUM(K6:L6)-M6 &lt; 0, 0, SUM(F6:I6)-MAX(F6:I6)-MIN(F6:I6)+J6+SUM(K6:L6)-M6)</f>
        <v>5.2950000000000008</v>
      </c>
      <c r="P6" s="172">
        <f>MAX(O6,O7)</f>
        <v>46.78</v>
      </c>
      <c r="S6" s="8"/>
      <c r="T6" s="5"/>
      <c r="U6" s="6"/>
      <c r="V6" s="6"/>
      <c r="W6" s="6"/>
    </row>
    <row r="7" spans="2:23" ht="14.1" customHeight="1" x14ac:dyDescent="0.3">
      <c r="B7" s="183"/>
      <c r="C7" s="197"/>
      <c r="D7" s="199"/>
      <c r="E7" s="28">
        <v>2</v>
      </c>
      <c r="F7" s="92">
        <v>8</v>
      </c>
      <c r="G7" s="92">
        <v>8.1999999999999993</v>
      </c>
      <c r="H7" s="92">
        <v>8.3000000000000007</v>
      </c>
      <c r="I7" s="92">
        <v>8</v>
      </c>
      <c r="J7" s="92">
        <v>9.3000000000000007</v>
      </c>
      <c r="K7" s="31">
        <v>15.18</v>
      </c>
      <c r="L7" s="92">
        <v>6.1</v>
      </c>
      <c r="M7" s="31"/>
      <c r="N7" s="92">
        <f t="shared" si="0"/>
        <v>16.2</v>
      </c>
      <c r="O7" s="30">
        <f t="shared" ref="O7:O19" si="1">IF(SUM(F7:I7)-MAX(F7:I7)-MIN(F7:I7)+J7+SUM(K7:L7)-M7 &lt; 0, 0, SUM(F7:I7)-MAX(F7:I7)-MIN(F7:I7)+J7+SUM(K7:L7)-M7)</f>
        <v>46.78</v>
      </c>
      <c r="P7" s="173"/>
      <c r="S7" s="8"/>
      <c r="T7" s="5"/>
      <c r="U7" s="6"/>
      <c r="V7" s="6"/>
      <c r="W7" s="6"/>
    </row>
    <row r="8" spans="2:23" ht="14.1" customHeight="1" x14ac:dyDescent="0.3">
      <c r="B8" s="182" t="s">
        <v>335</v>
      </c>
      <c r="C8" s="196" t="str">
        <f>TEKMOVALCI!D170</f>
        <v>Miha Buček</v>
      </c>
      <c r="D8" s="198" t="str">
        <f>TEKMOVALCI!E170</f>
        <v>ŠD Narodni dom</v>
      </c>
      <c r="E8" s="29">
        <v>1</v>
      </c>
      <c r="F8" s="91">
        <v>6.9</v>
      </c>
      <c r="G8" s="91">
        <v>6.8</v>
      </c>
      <c r="H8" s="91">
        <v>6.9</v>
      </c>
      <c r="I8" s="91">
        <v>7.3</v>
      </c>
      <c r="J8" s="91">
        <v>9.3000000000000007</v>
      </c>
      <c r="K8" s="30">
        <v>14.425000000000001</v>
      </c>
      <c r="L8" s="91">
        <v>7.8</v>
      </c>
      <c r="M8" s="30"/>
      <c r="N8" s="91">
        <f t="shared" si="0"/>
        <v>13.8</v>
      </c>
      <c r="O8" s="30">
        <f t="shared" si="1"/>
        <v>45.325000000000003</v>
      </c>
      <c r="P8" s="172">
        <f>MAX(O8,O9)</f>
        <v>45.325000000000003</v>
      </c>
      <c r="S8" s="8"/>
      <c r="T8" s="5"/>
      <c r="U8" s="6"/>
      <c r="V8" s="6"/>
      <c r="W8" s="6"/>
    </row>
    <row r="9" spans="2:23" ht="14.1" customHeight="1" x14ac:dyDescent="0.3">
      <c r="B9" s="183"/>
      <c r="C9" s="197"/>
      <c r="D9" s="199"/>
      <c r="E9" s="32">
        <v>2</v>
      </c>
      <c r="F9" s="92">
        <v>7</v>
      </c>
      <c r="G9" s="92">
        <v>6.5</v>
      </c>
      <c r="H9" s="92">
        <v>6.6</v>
      </c>
      <c r="I9" s="92">
        <v>6.8</v>
      </c>
      <c r="J9" s="92">
        <v>9.5</v>
      </c>
      <c r="K9" s="31">
        <v>14.914999999999999</v>
      </c>
      <c r="L9" s="92">
        <v>6.8</v>
      </c>
      <c r="M9" s="31"/>
      <c r="N9" s="92">
        <f t="shared" si="0"/>
        <v>13.400000000000002</v>
      </c>
      <c r="O9" s="30">
        <f t="shared" si="1"/>
        <v>44.615000000000002</v>
      </c>
      <c r="P9" s="173"/>
      <c r="S9" s="8"/>
      <c r="T9" s="5"/>
      <c r="U9" s="6"/>
      <c r="V9" s="6"/>
      <c r="W9" s="6"/>
    </row>
    <row r="10" spans="2:23" ht="14.1" customHeight="1" x14ac:dyDescent="0.3">
      <c r="B10" s="182" t="s">
        <v>336</v>
      </c>
      <c r="C10" s="196" t="str">
        <f>TEKMOVALCI!D171</f>
        <v>Matej Kranjec</v>
      </c>
      <c r="D10" s="198" t="str">
        <f>TEKMOVALCI!E171</f>
        <v>ŠD Sokol Bežigrad</v>
      </c>
      <c r="E10" s="29">
        <v>1</v>
      </c>
      <c r="F10" s="91">
        <v>6.4</v>
      </c>
      <c r="G10" s="91">
        <v>6.1</v>
      </c>
      <c r="H10" s="91">
        <v>6</v>
      </c>
      <c r="I10" s="91">
        <v>6.7</v>
      </c>
      <c r="J10" s="91">
        <v>9.1</v>
      </c>
      <c r="K10" s="30">
        <v>14.5</v>
      </c>
      <c r="L10" s="91">
        <v>8.1999999999999993</v>
      </c>
      <c r="M10" s="30"/>
      <c r="N10" s="91">
        <f t="shared" si="0"/>
        <v>12.5</v>
      </c>
      <c r="O10" s="30">
        <f t="shared" si="1"/>
        <v>44.3</v>
      </c>
      <c r="P10" s="172">
        <f>MAX(O10,O11)</f>
        <v>44.3</v>
      </c>
      <c r="S10" s="8"/>
      <c r="T10" s="5"/>
      <c r="U10" s="6"/>
      <c r="V10" s="6"/>
      <c r="W10" s="6"/>
    </row>
    <row r="11" spans="2:23" ht="14.1" customHeight="1" x14ac:dyDescent="0.3">
      <c r="B11" s="183"/>
      <c r="C11" s="197"/>
      <c r="D11" s="199"/>
      <c r="E11" s="28">
        <v>2</v>
      </c>
      <c r="F11" s="92">
        <v>2.1</v>
      </c>
      <c r="G11" s="92">
        <v>2</v>
      </c>
      <c r="H11" s="92">
        <v>2.2000000000000002</v>
      </c>
      <c r="I11" s="92">
        <v>2.2000000000000002</v>
      </c>
      <c r="J11" s="92">
        <v>2.7</v>
      </c>
      <c r="K11" s="31">
        <v>4.45</v>
      </c>
      <c r="L11" s="92">
        <v>2.9</v>
      </c>
      <c r="M11" s="31"/>
      <c r="N11" s="92">
        <f t="shared" si="0"/>
        <v>4.3</v>
      </c>
      <c r="O11" s="30">
        <f t="shared" si="1"/>
        <v>14.35</v>
      </c>
      <c r="P11" s="173"/>
      <c r="S11" s="8"/>
      <c r="T11" s="5"/>
      <c r="U11" s="6"/>
      <c r="V11" s="6"/>
      <c r="W11" s="6"/>
    </row>
    <row r="12" spans="2:23" ht="14.1" customHeight="1" x14ac:dyDescent="0.3">
      <c r="B12" s="182" t="s">
        <v>337</v>
      </c>
      <c r="C12" s="196" t="str">
        <f>TEKMOVALCI!D169</f>
        <v>Nejc Mavec</v>
      </c>
      <c r="D12" s="198" t="str">
        <f>TEKMOVALCI!E169</f>
        <v>ŠD Matrica GYM</v>
      </c>
      <c r="E12" s="35">
        <v>1</v>
      </c>
      <c r="F12" s="91">
        <v>7</v>
      </c>
      <c r="G12" s="91">
        <v>6.8</v>
      </c>
      <c r="H12" s="91">
        <v>7.7</v>
      </c>
      <c r="I12" s="91">
        <v>7.7</v>
      </c>
      <c r="J12" s="91">
        <v>9.6</v>
      </c>
      <c r="K12" s="30">
        <v>13.234999999999999</v>
      </c>
      <c r="L12" s="91">
        <v>4.8</v>
      </c>
      <c r="M12" s="30"/>
      <c r="N12" s="91">
        <f t="shared" si="0"/>
        <v>14.7</v>
      </c>
      <c r="O12" s="30">
        <f t="shared" si="1"/>
        <v>42.334999999999994</v>
      </c>
      <c r="P12" s="172">
        <f>MAX(O12,O13)</f>
        <v>42.334999999999994</v>
      </c>
      <c r="Q12" s="22"/>
      <c r="S12" s="4"/>
      <c r="T12" s="4"/>
      <c r="U12" s="4"/>
      <c r="V12" s="4"/>
      <c r="W12" s="4"/>
    </row>
    <row r="13" spans="2:23" ht="14.1" customHeight="1" x14ac:dyDescent="0.3">
      <c r="B13" s="183"/>
      <c r="C13" s="197"/>
      <c r="D13" s="199"/>
      <c r="E13" s="33">
        <v>2</v>
      </c>
      <c r="F13" s="93">
        <v>7.2</v>
      </c>
      <c r="G13" s="93">
        <v>7.1</v>
      </c>
      <c r="H13" s="93">
        <v>8</v>
      </c>
      <c r="I13" s="93">
        <v>8.3000000000000007</v>
      </c>
      <c r="J13" s="93">
        <v>9.1999999999999993</v>
      </c>
      <c r="K13" s="34">
        <v>12.85</v>
      </c>
      <c r="L13" s="93">
        <v>4.8</v>
      </c>
      <c r="M13" s="34"/>
      <c r="N13" s="92">
        <f t="shared" si="0"/>
        <v>15.200000000000001</v>
      </c>
      <c r="O13" s="30">
        <f t="shared" si="1"/>
        <v>42.05</v>
      </c>
      <c r="P13" s="173"/>
      <c r="S13" s="8"/>
      <c r="T13" s="5"/>
      <c r="U13" s="6"/>
      <c r="V13" s="6"/>
      <c r="W13" s="6"/>
    </row>
    <row r="14" spans="2:23" ht="14.1" customHeight="1" x14ac:dyDescent="0.3">
      <c r="B14" s="182" t="s">
        <v>339</v>
      </c>
      <c r="C14" s="196" t="str">
        <f>TEKMOVALCI!D176</f>
        <v>Peter Saksida</v>
      </c>
      <c r="D14" s="198" t="str">
        <f>TEKMOVALCI!E176</f>
        <v>ŠD Partizan Renče</v>
      </c>
      <c r="E14" s="29">
        <v>1</v>
      </c>
      <c r="F14" s="91">
        <v>6.1</v>
      </c>
      <c r="G14" s="91">
        <v>6.5</v>
      </c>
      <c r="H14" s="91">
        <v>7.4</v>
      </c>
      <c r="I14" s="91">
        <v>7</v>
      </c>
      <c r="J14" s="91">
        <v>9.5</v>
      </c>
      <c r="K14" s="30">
        <v>12.615</v>
      </c>
      <c r="L14" s="91">
        <v>4.5</v>
      </c>
      <c r="M14" s="30"/>
      <c r="N14" s="91">
        <f t="shared" si="0"/>
        <v>13.500000000000002</v>
      </c>
      <c r="O14" s="30">
        <f t="shared" si="1"/>
        <v>40.115000000000002</v>
      </c>
      <c r="P14" s="172">
        <f>MAX(O14,O15)</f>
        <v>40.115000000000002</v>
      </c>
      <c r="S14" s="8"/>
      <c r="T14" s="5"/>
      <c r="U14" s="6"/>
      <c r="V14" s="6"/>
      <c r="W14" s="6"/>
    </row>
    <row r="15" spans="2:23" ht="14.1" customHeight="1" x14ac:dyDescent="0.3">
      <c r="B15" s="183"/>
      <c r="C15" s="197"/>
      <c r="D15" s="199"/>
      <c r="E15" s="94">
        <v>2</v>
      </c>
      <c r="F15" s="92">
        <v>1.61</v>
      </c>
      <c r="G15" s="92">
        <v>6</v>
      </c>
      <c r="H15" s="92">
        <v>7</v>
      </c>
      <c r="I15" s="92">
        <v>7</v>
      </c>
      <c r="J15" s="92">
        <v>9</v>
      </c>
      <c r="K15" s="31">
        <v>12.66</v>
      </c>
      <c r="L15" s="92">
        <v>4.5</v>
      </c>
      <c r="M15" s="31"/>
      <c r="N15" s="92">
        <f t="shared" si="0"/>
        <v>13</v>
      </c>
      <c r="O15" s="30">
        <f t="shared" si="1"/>
        <v>39.159999999999997</v>
      </c>
      <c r="P15" s="173"/>
      <c r="S15" s="7"/>
      <c r="T15" s="7"/>
      <c r="U15" s="7"/>
      <c r="V15" s="7"/>
      <c r="W15" s="7"/>
    </row>
    <row r="16" spans="2:23" ht="14.1" customHeight="1" x14ac:dyDescent="0.3">
      <c r="B16" s="182" t="s">
        <v>340</v>
      </c>
      <c r="C16" s="196" t="str">
        <f>TEKMOVALCI!D175</f>
        <v>Žiga Petarin</v>
      </c>
      <c r="D16" s="198" t="str">
        <f>TEKMOVALCI!E175</f>
        <v>ŠD Partizan Renče</v>
      </c>
      <c r="E16" s="29">
        <v>1</v>
      </c>
      <c r="F16" s="91">
        <v>5.3</v>
      </c>
      <c r="G16" s="91">
        <v>5.3</v>
      </c>
      <c r="H16" s="91">
        <v>6.1</v>
      </c>
      <c r="I16" s="91">
        <v>6.2</v>
      </c>
      <c r="J16" s="91">
        <v>9.4</v>
      </c>
      <c r="K16" s="30">
        <v>12.01</v>
      </c>
      <c r="L16" s="91">
        <v>4.5</v>
      </c>
      <c r="M16" s="30"/>
      <c r="N16" s="91">
        <f t="shared" si="0"/>
        <v>11.399999999999999</v>
      </c>
      <c r="O16" s="30">
        <f t="shared" si="1"/>
        <v>37.309999999999995</v>
      </c>
      <c r="P16" s="172">
        <f>MAX(O16,O17)</f>
        <v>37.835000000000008</v>
      </c>
      <c r="S16" s="8"/>
      <c r="T16" s="5"/>
      <c r="U16" s="6"/>
      <c r="V16" s="6"/>
      <c r="W16" s="6"/>
    </row>
    <row r="17" spans="2:23" ht="14.1" customHeight="1" x14ac:dyDescent="0.3">
      <c r="B17" s="183"/>
      <c r="C17" s="197"/>
      <c r="D17" s="199"/>
      <c r="E17" s="28">
        <v>2</v>
      </c>
      <c r="F17" s="92">
        <v>5.7</v>
      </c>
      <c r="G17" s="92">
        <v>5.9</v>
      </c>
      <c r="H17" s="92">
        <v>5.8</v>
      </c>
      <c r="I17" s="92">
        <v>6.4</v>
      </c>
      <c r="J17" s="92">
        <v>9.6</v>
      </c>
      <c r="K17" s="31">
        <v>12.035</v>
      </c>
      <c r="L17" s="92">
        <v>4.5</v>
      </c>
      <c r="M17" s="31"/>
      <c r="N17" s="92">
        <f t="shared" si="0"/>
        <v>11.700000000000006</v>
      </c>
      <c r="O17" s="30">
        <f t="shared" si="1"/>
        <v>37.835000000000008</v>
      </c>
      <c r="P17" s="173"/>
      <c r="S17" s="8"/>
      <c r="T17" s="5"/>
      <c r="U17" s="6"/>
      <c r="V17" s="6"/>
      <c r="W17" s="6"/>
    </row>
    <row r="18" spans="2:23" ht="14.1" customHeight="1" x14ac:dyDescent="0.3">
      <c r="B18" s="182" t="s">
        <v>341</v>
      </c>
      <c r="C18" s="196" t="str">
        <f>TEKMOVALCI!D174</f>
        <v>Nace Pavlica</v>
      </c>
      <c r="D18" s="198" t="str">
        <f>TEKMOVALCI!E174</f>
        <v>ŠD Partizan Renče</v>
      </c>
      <c r="E18" s="29">
        <v>1</v>
      </c>
      <c r="F18" s="91">
        <v>5.6</v>
      </c>
      <c r="G18" s="91">
        <v>5.7</v>
      </c>
      <c r="H18" s="91">
        <v>6.6</v>
      </c>
      <c r="I18" s="91">
        <v>6.6</v>
      </c>
      <c r="J18" s="91">
        <v>8.4</v>
      </c>
      <c r="K18" s="30">
        <v>11.05</v>
      </c>
      <c r="L18" s="91">
        <v>3.8</v>
      </c>
      <c r="M18" s="30"/>
      <c r="N18" s="91">
        <f t="shared" si="0"/>
        <v>12.299999999999999</v>
      </c>
      <c r="O18" s="30">
        <f t="shared" si="1"/>
        <v>35.549999999999997</v>
      </c>
      <c r="P18" s="172">
        <f>MAX(O18,O19)</f>
        <v>37.51</v>
      </c>
      <c r="S18" s="8"/>
      <c r="T18" s="5"/>
      <c r="U18" s="6"/>
      <c r="V18" s="6"/>
      <c r="W18" s="6"/>
    </row>
    <row r="19" spans="2:23" ht="14.1" customHeight="1" x14ac:dyDescent="0.3">
      <c r="B19" s="183"/>
      <c r="C19" s="197"/>
      <c r="D19" s="199"/>
      <c r="E19" s="28">
        <v>2</v>
      </c>
      <c r="F19" s="92">
        <v>5.9</v>
      </c>
      <c r="G19" s="92">
        <v>5.6</v>
      </c>
      <c r="H19" s="92">
        <v>6.3</v>
      </c>
      <c r="I19" s="92">
        <v>6.1</v>
      </c>
      <c r="J19" s="92">
        <v>9</v>
      </c>
      <c r="K19" s="31">
        <v>12.01</v>
      </c>
      <c r="L19" s="92">
        <v>4.5</v>
      </c>
      <c r="M19" s="31"/>
      <c r="N19" s="92">
        <f t="shared" si="0"/>
        <v>11.999999999999998</v>
      </c>
      <c r="O19" s="30">
        <f t="shared" si="1"/>
        <v>37.51</v>
      </c>
      <c r="P19" s="173"/>
      <c r="S19" s="8"/>
      <c r="T19" s="5"/>
      <c r="U19" s="6"/>
      <c r="V19" s="6"/>
      <c r="W19" s="6"/>
    </row>
    <row r="20" spans="2:23" x14ac:dyDescent="0.3"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S20" s="7"/>
      <c r="T20" s="7"/>
      <c r="U20" s="7"/>
      <c r="V20" s="7"/>
      <c r="W20" s="7"/>
    </row>
    <row r="21" spans="2:23" x14ac:dyDescent="0.3"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S21" s="7"/>
      <c r="T21" s="7"/>
      <c r="U21" s="7"/>
      <c r="V21" s="7"/>
      <c r="W21" s="7"/>
    </row>
    <row r="22" spans="2:23" ht="15" customHeight="1" x14ac:dyDescent="0.3">
      <c r="B22" s="184" t="s">
        <v>384</v>
      </c>
      <c r="C22" s="185"/>
      <c r="D22" s="186"/>
      <c r="E22" s="200" t="s">
        <v>395</v>
      </c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</row>
    <row r="23" spans="2:23" ht="15" customHeight="1" x14ac:dyDescent="0.3">
      <c r="B23" s="187"/>
      <c r="C23" s="188"/>
      <c r="D23" s="189"/>
      <c r="E23" s="187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</row>
    <row r="24" spans="2:23" ht="18" customHeight="1" x14ac:dyDescent="0.3">
      <c r="B24" s="25"/>
      <c r="C24" s="27" t="s">
        <v>324</v>
      </c>
      <c r="D24" s="27" t="s">
        <v>2</v>
      </c>
      <c r="E24" s="26" t="s">
        <v>321</v>
      </c>
      <c r="F24" s="26" t="s">
        <v>18</v>
      </c>
      <c r="G24" s="26" t="s">
        <v>19</v>
      </c>
      <c r="H24" s="26" t="s">
        <v>23</v>
      </c>
      <c r="I24" s="26" t="s">
        <v>24</v>
      </c>
      <c r="J24" s="26" t="s">
        <v>322</v>
      </c>
      <c r="K24" s="26" t="s">
        <v>20</v>
      </c>
      <c r="L24" s="26" t="s">
        <v>22</v>
      </c>
      <c r="M24" s="26" t="s">
        <v>21</v>
      </c>
      <c r="N24" s="26" t="s">
        <v>323</v>
      </c>
      <c r="O24" s="26" t="s">
        <v>9</v>
      </c>
      <c r="P24" s="25" t="s">
        <v>169</v>
      </c>
    </row>
    <row r="25" spans="2:23" ht="14.1" customHeight="1" x14ac:dyDescent="0.3">
      <c r="B25" s="182" t="s">
        <v>313</v>
      </c>
      <c r="C25" s="196" t="str">
        <f>TEKMOVALCI!D182</f>
        <v>Soča Sršen</v>
      </c>
      <c r="D25" s="198" t="str">
        <f>TEKMOVALCI!E182</f>
        <v>ŠD Sokol Bežigrad</v>
      </c>
      <c r="E25" s="29">
        <v>1</v>
      </c>
      <c r="F25" s="91">
        <v>6.4</v>
      </c>
      <c r="G25" s="91">
        <v>6.8</v>
      </c>
      <c r="H25" s="91">
        <v>6.7</v>
      </c>
      <c r="I25" s="91">
        <v>7.3</v>
      </c>
      <c r="J25" s="91">
        <v>7.5</v>
      </c>
      <c r="K25" s="30">
        <v>10.86</v>
      </c>
      <c r="L25" s="91">
        <v>5.5</v>
      </c>
      <c r="M25" s="30"/>
      <c r="N25" s="91">
        <f t="shared" ref="N25:N38" si="2">SUM(F25:I25)-MAX(F25:I25)-MIN(F25:I25)</f>
        <v>13.499999999999998</v>
      </c>
      <c r="O25" s="30">
        <f>IF(SUM(F25:I25)-MAX(F25:I25)-MIN(F25:I25)+J25+SUM(K25:L25)-M25 &lt; 0, 0, SUM(F25:I25)-MAX(F25:I25)-MIN(F25:I25)+J25+SUM(K25:L25)-M25)</f>
        <v>37.36</v>
      </c>
      <c r="P25" s="172">
        <f t="shared" ref="P25" si="3">MAX(O25,O26)</f>
        <v>42.980000000000004</v>
      </c>
    </row>
    <row r="26" spans="2:23" ht="14.1" customHeight="1" x14ac:dyDescent="0.3">
      <c r="B26" s="183"/>
      <c r="C26" s="197"/>
      <c r="D26" s="199"/>
      <c r="E26" s="28">
        <v>2</v>
      </c>
      <c r="F26" s="92">
        <v>6.5</v>
      </c>
      <c r="G26" s="92">
        <v>7</v>
      </c>
      <c r="H26" s="92">
        <v>6.6</v>
      </c>
      <c r="I26" s="92">
        <v>7</v>
      </c>
      <c r="J26" s="92">
        <v>9.3000000000000007</v>
      </c>
      <c r="K26" s="31">
        <v>13.38</v>
      </c>
      <c r="L26" s="92">
        <v>6.7</v>
      </c>
      <c r="M26" s="31"/>
      <c r="N26" s="93">
        <f t="shared" si="2"/>
        <v>13.600000000000001</v>
      </c>
      <c r="O26" s="30">
        <f t="shared" ref="O26:O38" si="4">IF(SUM(F26:I26)-MAX(F26:I26)-MIN(F26:I26)+J26+SUM(K26:L26)-M26 &lt; 0, 0, SUM(F26:I26)-MAX(F26:I26)-MIN(F26:I26)+J26+SUM(K26:L26)-M26)</f>
        <v>42.980000000000004</v>
      </c>
      <c r="P26" s="173"/>
    </row>
    <row r="27" spans="2:23" ht="14.1" customHeight="1" x14ac:dyDescent="0.3">
      <c r="B27" s="182" t="s">
        <v>335</v>
      </c>
      <c r="C27" s="196" t="str">
        <f>TEKMOVALCI!D179</f>
        <v>Lara Erniša</v>
      </c>
      <c r="D27" s="198" t="str">
        <f>TEKMOVALCI!E179</f>
        <v>DŠR Murska Sobota</v>
      </c>
      <c r="E27" s="35">
        <v>1</v>
      </c>
      <c r="F27" s="91">
        <v>6.5</v>
      </c>
      <c r="G27" s="91">
        <v>6.8</v>
      </c>
      <c r="H27" s="91">
        <v>6.4</v>
      </c>
      <c r="I27" s="91">
        <v>6.5</v>
      </c>
      <c r="J27" s="91">
        <v>9</v>
      </c>
      <c r="K27" s="30">
        <v>13.074999999999999</v>
      </c>
      <c r="L27" s="91">
        <v>6.2</v>
      </c>
      <c r="M27" s="30"/>
      <c r="N27" s="91">
        <f t="shared" si="2"/>
        <v>13.000000000000002</v>
      </c>
      <c r="O27" s="30">
        <f t="shared" si="4"/>
        <v>41.274999999999999</v>
      </c>
      <c r="P27" s="172">
        <f>MAX(O27,O28)</f>
        <v>41.274999999999999</v>
      </c>
    </row>
    <row r="28" spans="2:23" ht="14.1" customHeight="1" x14ac:dyDescent="0.3">
      <c r="B28" s="183"/>
      <c r="C28" s="197"/>
      <c r="D28" s="199"/>
      <c r="E28" s="33">
        <v>2</v>
      </c>
      <c r="F28" s="93">
        <v>7</v>
      </c>
      <c r="G28" s="93">
        <v>7.2</v>
      </c>
      <c r="H28" s="93">
        <v>6.6</v>
      </c>
      <c r="I28" s="93">
        <v>6.6</v>
      </c>
      <c r="J28" s="93">
        <v>9.1</v>
      </c>
      <c r="K28" s="34">
        <v>13.105</v>
      </c>
      <c r="L28" s="93">
        <v>5.4</v>
      </c>
      <c r="M28" s="93">
        <v>0.2</v>
      </c>
      <c r="N28" s="92">
        <f t="shared" si="2"/>
        <v>13.6</v>
      </c>
      <c r="O28" s="30">
        <f t="shared" si="4"/>
        <v>41.004999999999995</v>
      </c>
      <c r="P28" s="173"/>
    </row>
    <row r="29" spans="2:23" ht="14.1" customHeight="1" x14ac:dyDescent="0.3">
      <c r="B29" s="182" t="s">
        <v>336</v>
      </c>
      <c r="C29" s="196" t="str">
        <f>TEKMOVALCI!D181</f>
        <v>Pia Ban</v>
      </c>
      <c r="D29" s="198" t="str">
        <f>TEKMOVALCI!E181</f>
        <v>ŠD Sokol Bežigrad</v>
      </c>
      <c r="E29" s="29">
        <v>1</v>
      </c>
      <c r="F29" s="91">
        <v>7</v>
      </c>
      <c r="G29" s="91">
        <v>6.8</v>
      </c>
      <c r="H29" s="91">
        <v>6.4</v>
      </c>
      <c r="I29" s="91">
        <v>7</v>
      </c>
      <c r="J29" s="91">
        <v>9.1</v>
      </c>
      <c r="K29" s="30">
        <v>11.555</v>
      </c>
      <c r="L29" s="91">
        <v>4.5</v>
      </c>
      <c r="M29" s="30"/>
      <c r="N29" s="91">
        <f t="shared" si="2"/>
        <v>13.800000000000002</v>
      </c>
      <c r="O29" s="30">
        <f t="shared" si="4"/>
        <v>38.954999999999998</v>
      </c>
      <c r="P29" s="172">
        <f t="shared" ref="P29" si="5">MAX(O29,O30)</f>
        <v>38.954999999999998</v>
      </c>
    </row>
    <row r="30" spans="2:23" ht="14.1" customHeight="1" x14ac:dyDescent="0.3">
      <c r="B30" s="183"/>
      <c r="C30" s="197"/>
      <c r="D30" s="199"/>
      <c r="E30" s="28">
        <v>2</v>
      </c>
      <c r="F30" s="92">
        <v>6.3</v>
      </c>
      <c r="G30" s="92">
        <v>6</v>
      </c>
      <c r="H30" s="92">
        <v>6</v>
      </c>
      <c r="I30" s="92">
        <v>6.2</v>
      </c>
      <c r="J30" s="92">
        <v>9.1</v>
      </c>
      <c r="K30" s="31">
        <v>11.725</v>
      </c>
      <c r="L30" s="92">
        <v>5.4</v>
      </c>
      <c r="M30" s="31"/>
      <c r="N30" s="93">
        <f t="shared" si="2"/>
        <v>12.2</v>
      </c>
      <c r="O30" s="30">
        <f t="shared" si="4"/>
        <v>38.424999999999997</v>
      </c>
      <c r="P30" s="173"/>
    </row>
    <row r="31" spans="2:23" ht="14.1" customHeight="1" x14ac:dyDescent="0.3">
      <c r="B31" s="169" t="s">
        <v>337</v>
      </c>
      <c r="C31" s="196" t="str">
        <f>TEKMOVALCI!D189</f>
        <v>Veronika Žvanut</v>
      </c>
      <c r="D31" s="198" t="str">
        <f>TEKMOVALCI!E189</f>
        <v>ŠD Partizan Renče</v>
      </c>
      <c r="E31" s="29">
        <v>1</v>
      </c>
      <c r="F31" s="91">
        <v>5.6</v>
      </c>
      <c r="G31" s="91">
        <v>5.3</v>
      </c>
      <c r="H31" s="91">
        <v>6</v>
      </c>
      <c r="I31" s="91">
        <v>5.9</v>
      </c>
      <c r="J31" s="91">
        <v>8.9</v>
      </c>
      <c r="K31" s="30">
        <v>11.35</v>
      </c>
      <c r="L31" s="91">
        <v>4.7</v>
      </c>
      <c r="M31" s="30"/>
      <c r="N31" s="91">
        <f t="shared" si="2"/>
        <v>11.499999999999996</v>
      </c>
      <c r="O31" s="30">
        <f t="shared" si="4"/>
        <v>36.450000000000003</v>
      </c>
      <c r="P31" s="172">
        <f t="shared" ref="P31" si="6">MAX(O31,O32)</f>
        <v>38.010000000000005</v>
      </c>
    </row>
    <row r="32" spans="2:23" ht="14.1" customHeight="1" x14ac:dyDescent="0.3">
      <c r="B32" s="169"/>
      <c r="C32" s="197"/>
      <c r="D32" s="199"/>
      <c r="E32" s="94">
        <v>2</v>
      </c>
      <c r="F32" s="92">
        <v>5.7</v>
      </c>
      <c r="G32" s="92">
        <v>5.4</v>
      </c>
      <c r="H32" s="92">
        <v>6.2</v>
      </c>
      <c r="I32" s="92">
        <v>6.5</v>
      </c>
      <c r="J32" s="92">
        <v>9.6</v>
      </c>
      <c r="K32" s="31">
        <v>11.81</v>
      </c>
      <c r="L32" s="92">
        <v>4.7</v>
      </c>
      <c r="M32" s="31"/>
      <c r="N32" s="92">
        <f t="shared" si="2"/>
        <v>11.9</v>
      </c>
      <c r="O32" s="30">
        <f t="shared" si="4"/>
        <v>38.010000000000005</v>
      </c>
      <c r="P32" s="173"/>
    </row>
    <row r="33" spans="2:16" ht="14.1" customHeight="1" x14ac:dyDescent="0.3">
      <c r="B33" s="182" t="s">
        <v>339</v>
      </c>
      <c r="C33" s="196" t="str">
        <f>TEKMOVALCI!D185</f>
        <v>Doroteja Vidmar Gajšek</v>
      </c>
      <c r="D33" s="198" t="str">
        <f>TEKMOVALCI!E185</f>
        <v>ŠK FlipCapris</v>
      </c>
      <c r="E33" s="29">
        <v>1</v>
      </c>
      <c r="F33" s="91">
        <v>5.8</v>
      </c>
      <c r="G33" s="91">
        <v>5.4</v>
      </c>
      <c r="H33" s="91">
        <v>5.8</v>
      </c>
      <c r="I33" s="91">
        <v>6</v>
      </c>
      <c r="J33" s="91">
        <v>9.3000000000000007</v>
      </c>
      <c r="K33" s="30">
        <v>12.414999999999999</v>
      </c>
      <c r="L33" s="91">
        <v>3.8</v>
      </c>
      <c r="M33" s="30"/>
      <c r="N33" s="91">
        <f t="shared" si="2"/>
        <v>11.6</v>
      </c>
      <c r="O33" s="30">
        <f t="shared" si="4"/>
        <v>37.114999999999995</v>
      </c>
      <c r="P33" s="172">
        <f t="shared" ref="P33" si="7">MAX(O33,O34)</f>
        <v>37.590000000000003</v>
      </c>
    </row>
    <row r="34" spans="2:16" ht="14.1" customHeight="1" x14ac:dyDescent="0.3">
      <c r="B34" s="183"/>
      <c r="C34" s="197"/>
      <c r="D34" s="199"/>
      <c r="E34" s="28">
        <v>2</v>
      </c>
      <c r="F34" s="92">
        <v>5.5</v>
      </c>
      <c r="G34" s="92">
        <v>5</v>
      </c>
      <c r="H34" s="92">
        <v>5.6</v>
      </c>
      <c r="I34" s="92">
        <v>5.6</v>
      </c>
      <c r="J34" s="92">
        <v>9.4</v>
      </c>
      <c r="K34" s="31">
        <v>12.29</v>
      </c>
      <c r="L34" s="92">
        <v>4.8</v>
      </c>
      <c r="M34" s="31"/>
      <c r="N34" s="93">
        <f t="shared" si="2"/>
        <v>11.100000000000001</v>
      </c>
      <c r="O34" s="30">
        <f t="shared" si="4"/>
        <v>37.590000000000003</v>
      </c>
      <c r="P34" s="173"/>
    </row>
    <row r="35" spans="2:16" ht="14.1" customHeight="1" x14ac:dyDescent="0.3">
      <c r="B35" s="169" t="s">
        <v>340</v>
      </c>
      <c r="C35" s="196" t="str">
        <f>TEKMOVALCI!D186</f>
        <v>Kaja Abramič</v>
      </c>
      <c r="D35" s="198" t="str">
        <f>TEKMOVALCI!E186</f>
        <v>ŠD Partizan Renče</v>
      </c>
      <c r="E35" s="29">
        <v>1</v>
      </c>
      <c r="F35" s="91">
        <v>6</v>
      </c>
      <c r="G35" s="91">
        <v>5.7</v>
      </c>
      <c r="H35" s="91">
        <v>6.1</v>
      </c>
      <c r="I35" s="91">
        <v>6.1</v>
      </c>
      <c r="J35" s="91">
        <v>9.5</v>
      </c>
      <c r="K35" s="30">
        <v>9.7949999999999999</v>
      </c>
      <c r="L35" s="91">
        <v>3.4</v>
      </c>
      <c r="M35" s="30"/>
      <c r="N35" s="91">
        <f t="shared" si="2"/>
        <v>12.099999999999998</v>
      </c>
      <c r="O35" s="30">
        <f t="shared" si="4"/>
        <v>34.795000000000002</v>
      </c>
      <c r="P35" s="172">
        <f t="shared" ref="P35" si="8">MAX(O35,O36)</f>
        <v>35.454999999999998</v>
      </c>
    </row>
    <row r="36" spans="2:16" ht="14.1" customHeight="1" x14ac:dyDescent="0.3">
      <c r="B36" s="169"/>
      <c r="C36" s="197"/>
      <c r="D36" s="199"/>
      <c r="E36" s="94">
        <v>2</v>
      </c>
      <c r="F36" s="92">
        <v>5.8</v>
      </c>
      <c r="G36" s="92">
        <v>5.8</v>
      </c>
      <c r="H36" s="92">
        <v>6.3</v>
      </c>
      <c r="I36" s="92">
        <v>6.5</v>
      </c>
      <c r="J36" s="92">
        <v>10</v>
      </c>
      <c r="K36" s="31">
        <v>9.9550000000000001</v>
      </c>
      <c r="L36" s="92">
        <v>3.4</v>
      </c>
      <c r="M36" s="31"/>
      <c r="N36" s="92">
        <f t="shared" si="2"/>
        <v>12.099999999999998</v>
      </c>
      <c r="O36" s="30">
        <f t="shared" si="4"/>
        <v>35.454999999999998</v>
      </c>
      <c r="P36" s="173"/>
    </row>
    <row r="37" spans="2:16" ht="14.1" customHeight="1" x14ac:dyDescent="0.3">
      <c r="B37" s="169" t="s">
        <v>341</v>
      </c>
      <c r="C37" s="196" t="str">
        <f>TEKMOVALCI!D187</f>
        <v>Ela Kožlin</v>
      </c>
      <c r="D37" s="198" t="str">
        <f>TEKMOVALCI!E187</f>
        <v>ŠD Partizan Renče</v>
      </c>
      <c r="E37" s="29">
        <v>1</v>
      </c>
      <c r="F37" s="91">
        <v>2.6</v>
      </c>
      <c r="G37" s="91">
        <v>2.8</v>
      </c>
      <c r="H37" s="91">
        <v>2.6</v>
      </c>
      <c r="I37" s="91">
        <v>2.6</v>
      </c>
      <c r="J37" s="91">
        <v>4.5</v>
      </c>
      <c r="K37" s="30">
        <v>4.5250000000000004</v>
      </c>
      <c r="L37" s="91">
        <v>2.2999999999999998</v>
      </c>
      <c r="M37" s="30"/>
      <c r="N37" s="91">
        <f t="shared" si="2"/>
        <v>5.1999999999999993</v>
      </c>
      <c r="O37" s="30">
        <f t="shared" si="4"/>
        <v>16.524999999999999</v>
      </c>
      <c r="P37" s="172">
        <f t="shared" ref="P37" si="9">MAX(O37,O38)</f>
        <v>22.605</v>
      </c>
    </row>
    <row r="38" spans="2:16" ht="14.1" customHeight="1" x14ac:dyDescent="0.3">
      <c r="B38" s="169"/>
      <c r="C38" s="197"/>
      <c r="D38" s="199"/>
      <c r="E38" s="94">
        <v>2</v>
      </c>
      <c r="F38" s="92">
        <v>3.9</v>
      </c>
      <c r="G38" s="92">
        <v>4.0999999999999996</v>
      </c>
      <c r="H38" s="92">
        <v>3.9</v>
      </c>
      <c r="I38" s="92">
        <v>4.0999999999999996</v>
      </c>
      <c r="J38" s="92">
        <v>6.8</v>
      </c>
      <c r="K38" s="31">
        <v>6.6050000000000004</v>
      </c>
      <c r="L38" s="92">
        <v>1.2</v>
      </c>
      <c r="M38" s="31"/>
      <c r="N38" s="92">
        <f t="shared" si="2"/>
        <v>8</v>
      </c>
      <c r="O38" s="30">
        <f t="shared" si="4"/>
        <v>22.605</v>
      </c>
      <c r="P38" s="173"/>
    </row>
    <row r="39" spans="2:16" ht="14.1" customHeight="1" x14ac:dyDescent="0.3"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</row>
    <row r="40" spans="2:16" ht="14.1" customHeight="1" x14ac:dyDescent="0.3"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</row>
    <row r="41" spans="2:16" ht="14.1" customHeight="1" x14ac:dyDescent="0.3"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</row>
    <row r="42" spans="2:16" ht="14.1" customHeight="1" x14ac:dyDescent="0.3"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</row>
    <row r="43" spans="2:16" ht="14.1" customHeight="1" x14ac:dyDescent="0.3"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</row>
    <row r="44" spans="2:16" x14ac:dyDescent="0.3"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</row>
    <row r="45" spans="2:16" x14ac:dyDescent="0.3"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</row>
    <row r="46" spans="2:16" ht="18" customHeight="1" x14ac:dyDescent="0.3">
      <c r="B46" s="184" t="s">
        <v>329</v>
      </c>
      <c r="C46" s="185"/>
      <c r="D46" s="185"/>
      <c r="E46" s="185"/>
      <c r="F46" s="185"/>
      <c r="G46" s="185"/>
      <c r="H46" s="185"/>
      <c r="I46" s="185"/>
      <c r="J46" s="186"/>
    </row>
    <row r="47" spans="2:16" ht="18" customHeight="1" x14ac:dyDescent="0.3">
      <c r="B47" s="187"/>
      <c r="C47" s="188"/>
      <c r="D47" s="188"/>
      <c r="E47" s="188"/>
      <c r="F47" s="188"/>
      <c r="G47" s="188"/>
      <c r="H47" s="188"/>
      <c r="I47" s="188"/>
      <c r="J47" s="189"/>
    </row>
    <row r="48" spans="2:16" ht="18" customHeight="1" x14ac:dyDescent="0.3">
      <c r="B48" s="24"/>
      <c r="C48" s="177" t="s">
        <v>2</v>
      </c>
      <c r="D48" s="177"/>
      <c r="E48" s="176" t="s">
        <v>311</v>
      </c>
      <c r="F48" s="176"/>
      <c r="G48" s="176" t="s">
        <v>312</v>
      </c>
      <c r="H48" s="176"/>
      <c r="I48" s="190" t="s">
        <v>169</v>
      </c>
      <c r="J48" s="190"/>
    </row>
    <row r="49" spans="2:10" ht="18" customHeight="1" x14ac:dyDescent="0.3">
      <c r="B49" s="38" t="s">
        <v>313</v>
      </c>
      <c r="C49" s="174" t="s">
        <v>30</v>
      </c>
      <c r="D49" s="174"/>
      <c r="E49" s="175">
        <f>SUM(O18,O16,O14)</f>
        <v>112.97499999999999</v>
      </c>
      <c r="F49" s="176"/>
      <c r="G49" s="175">
        <f>SUM(O7,O17,O15)</f>
        <v>123.77500000000001</v>
      </c>
      <c r="H49" s="176"/>
      <c r="I49" s="175">
        <f t="shared" ref="I49" si="10">SUM(E49,G49)</f>
        <v>236.75</v>
      </c>
      <c r="J49" s="175"/>
    </row>
    <row r="50" spans="2:10" ht="18" customHeight="1" x14ac:dyDescent="0.3">
      <c r="B50" s="203"/>
      <c r="C50" s="203"/>
      <c r="D50" s="203"/>
      <c r="E50" s="203"/>
      <c r="F50" s="203"/>
      <c r="G50" s="203"/>
      <c r="H50" s="203"/>
      <c r="I50" s="203"/>
      <c r="J50" s="203"/>
    </row>
    <row r="51" spans="2:10" x14ac:dyDescent="0.3">
      <c r="B51" s="119"/>
      <c r="C51" s="119"/>
      <c r="D51" s="119"/>
      <c r="E51" s="119"/>
      <c r="F51" s="119"/>
      <c r="G51" s="119"/>
      <c r="H51" s="119"/>
      <c r="I51" s="119"/>
      <c r="J51" s="119"/>
    </row>
    <row r="52" spans="2:10" ht="18" customHeight="1" x14ac:dyDescent="0.3">
      <c r="B52" s="184" t="s">
        <v>330</v>
      </c>
      <c r="C52" s="185"/>
      <c r="D52" s="185"/>
      <c r="E52" s="185"/>
      <c r="F52" s="185"/>
      <c r="G52" s="185"/>
      <c r="H52" s="185"/>
      <c r="I52" s="185"/>
      <c r="J52" s="186"/>
    </row>
    <row r="53" spans="2:10" ht="18" customHeight="1" x14ac:dyDescent="0.3">
      <c r="B53" s="187"/>
      <c r="C53" s="188"/>
      <c r="D53" s="188"/>
      <c r="E53" s="188"/>
      <c r="F53" s="188"/>
      <c r="G53" s="188"/>
      <c r="H53" s="188"/>
      <c r="I53" s="188"/>
      <c r="J53" s="189"/>
    </row>
    <row r="54" spans="2:10" ht="18" customHeight="1" x14ac:dyDescent="0.3">
      <c r="B54" s="24"/>
      <c r="C54" s="177" t="s">
        <v>2</v>
      </c>
      <c r="D54" s="177"/>
      <c r="E54" s="176" t="s">
        <v>311</v>
      </c>
      <c r="F54" s="176"/>
      <c r="G54" s="176" t="s">
        <v>312</v>
      </c>
      <c r="H54" s="176"/>
      <c r="I54" s="190" t="s">
        <v>169</v>
      </c>
      <c r="J54" s="190"/>
    </row>
    <row r="55" spans="2:10" ht="18" customHeight="1" x14ac:dyDescent="0.3">
      <c r="B55" s="38" t="s">
        <v>313</v>
      </c>
      <c r="C55" s="174" t="s">
        <v>30</v>
      </c>
      <c r="D55" s="174"/>
      <c r="E55" s="175">
        <f>SUM(O35,O37,O31)</f>
        <v>87.77000000000001</v>
      </c>
      <c r="F55" s="176"/>
      <c r="G55" s="175">
        <f>SUM(O36,O38,O32)</f>
        <v>96.070000000000007</v>
      </c>
      <c r="H55" s="176"/>
      <c r="I55" s="175">
        <f t="shared" ref="I55" si="11">SUM(E55,G55)</f>
        <v>183.84000000000003</v>
      </c>
      <c r="J55" s="175"/>
    </row>
  </sheetData>
  <mergeCells count="81">
    <mergeCell ref="C55:D55"/>
    <mergeCell ref="E55:F55"/>
    <mergeCell ref="G55:H55"/>
    <mergeCell ref="I55:J55"/>
    <mergeCell ref="B52:J53"/>
    <mergeCell ref="C54:D54"/>
    <mergeCell ref="E54:F54"/>
    <mergeCell ref="G54:H54"/>
    <mergeCell ref="I54:J54"/>
    <mergeCell ref="C49:D49"/>
    <mergeCell ref="E49:F49"/>
    <mergeCell ref="G49:H49"/>
    <mergeCell ref="I49:J49"/>
    <mergeCell ref="B46:J47"/>
    <mergeCell ref="C48:D48"/>
    <mergeCell ref="E48:F48"/>
    <mergeCell ref="G48:H48"/>
    <mergeCell ref="I48:J48"/>
    <mergeCell ref="P25:P26"/>
    <mergeCell ref="E22:P23"/>
    <mergeCell ref="C18:C19"/>
    <mergeCell ref="B29:B30"/>
    <mergeCell ref="C29:C30"/>
    <mergeCell ref="D29:D30"/>
    <mergeCell ref="B25:B26"/>
    <mergeCell ref="C25:C26"/>
    <mergeCell ref="D25:D26"/>
    <mergeCell ref="C27:C28"/>
    <mergeCell ref="D27:D28"/>
    <mergeCell ref="D16:D17"/>
    <mergeCell ref="D14:D15"/>
    <mergeCell ref="B16:B17"/>
    <mergeCell ref="B14:B15"/>
    <mergeCell ref="P18:P19"/>
    <mergeCell ref="E3:P4"/>
    <mergeCell ref="C12:C13"/>
    <mergeCell ref="C8:C9"/>
    <mergeCell ref="C10:C11"/>
    <mergeCell ref="C6:C7"/>
    <mergeCell ref="B3:D4"/>
    <mergeCell ref="P6:P7"/>
    <mergeCell ref="C37:C38"/>
    <mergeCell ref="D37:D38"/>
    <mergeCell ref="P31:P32"/>
    <mergeCell ref="P33:P34"/>
    <mergeCell ref="P35:P36"/>
    <mergeCell ref="P37:P38"/>
    <mergeCell ref="C31:C32"/>
    <mergeCell ref="D31:D32"/>
    <mergeCell ref="P29:P30"/>
    <mergeCell ref="B6:B7"/>
    <mergeCell ref="B18:B19"/>
    <mergeCell ref="D12:D13"/>
    <mergeCell ref="D8:D9"/>
    <mergeCell ref="D10:D11"/>
    <mergeCell ref="D6:D7"/>
    <mergeCell ref="D18:D19"/>
    <mergeCell ref="B20:P21"/>
    <mergeCell ref="B22:D23"/>
    <mergeCell ref="B27:B28"/>
    <mergeCell ref="C14:C15"/>
    <mergeCell ref="C16:C17"/>
    <mergeCell ref="P27:P28"/>
    <mergeCell ref="P16:P17"/>
    <mergeCell ref="P14:P15"/>
    <mergeCell ref="B39:P45"/>
    <mergeCell ref="B50:J51"/>
    <mergeCell ref="B12:B13"/>
    <mergeCell ref="B8:B9"/>
    <mergeCell ref="B10:B11"/>
    <mergeCell ref="P12:P13"/>
    <mergeCell ref="P8:P9"/>
    <mergeCell ref="P10:P11"/>
    <mergeCell ref="B37:B38"/>
    <mergeCell ref="B31:B32"/>
    <mergeCell ref="B33:B34"/>
    <mergeCell ref="B35:B36"/>
    <mergeCell ref="C33:C34"/>
    <mergeCell ref="D33:D34"/>
    <mergeCell ref="C35:C36"/>
    <mergeCell ref="D35:D36"/>
  </mergeCells>
  <pageMargins left="0.25" right="0.25" top="0.75" bottom="0.75" header="0.3" footer="0.3"/>
  <pageSetup paperSize="9" scale="7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3:N37"/>
  <sheetViews>
    <sheetView topLeftCell="A13" zoomScale="115" zoomScaleNormal="115" workbookViewId="0">
      <selection activeCell="P30" sqref="P30"/>
    </sheetView>
  </sheetViews>
  <sheetFormatPr defaultRowHeight="14.4" x14ac:dyDescent="0.3"/>
  <cols>
    <col min="2" max="2" width="6.88671875" customWidth="1"/>
    <col min="3" max="3" width="19.6640625" customWidth="1"/>
    <col min="4" max="4" width="24.109375" customWidth="1"/>
    <col min="13" max="13" width="11.44140625" customWidth="1"/>
    <col min="14" max="14" width="15.88671875" customWidth="1"/>
  </cols>
  <sheetData>
    <row r="3" spans="2:14" ht="15" customHeight="1" x14ac:dyDescent="0.3">
      <c r="B3" s="184" t="s">
        <v>377</v>
      </c>
      <c r="C3" s="185"/>
      <c r="D3" s="186"/>
      <c r="E3" s="201" t="s">
        <v>396</v>
      </c>
      <c r="F3" s="201"/>
      <c r="G3" s="201"/>
      <c r="H3" s="201"/>
      <c r="I3" s="201"/>
      <c r="J3" s="201"/>
      <c r="K3" s="201"/>
      <c r="L3" s="201"/>
      <c r="M3" s="201"/>
      <c r="N3" s="201"/>
    </row>
    <row r="4" spans="2:14" ht="15" customHeight="1" x14ac:dyDescent="0.3">
      <c r="B4" s="187"/>
      <c r="C4" s="188"/>
      <c r="D4" s="189"/>
      <c r="E4" s="188"/>
      <c r="F4" s="188"/>
      <c r="G4" s="188"/>
      <c r="H4" s="188"/>
      <c r="I4" s="188"/>
      <c r="J4" s="188"/>
      <c r="K4" s="188"/>
      <c r="L4" s="188"/>
      <c r="M4" s="188"/>
      <c r="N4" s="188"/>
    </row>
    <row r="5" spans="2:14" ht="18" customHeight="1" x14ac:dyDescent="0.3">
      <c r="B5" s="42"/>
      <c r="C5" s="40" t="s">
        <v>324</v>
      </c>
      <c r="D5" s="40" t="s">
        <v>2</v>
      </c>
      <c r="E5" s="41" t="s">
        <v>18</v>
      </c>
      <c r="F5" s="41" t="s">
        <v>19</v>
      </c>
      <c r="G5" s="41" t="s">
        <v>23</v>
      </c>
      <c r="H5" s="41" t="s">
        <v>24</v>
      </c>
      <c r="I5" s="41" t="s">
        <v>322</v>
      </c>
      <c r="J5" s="41" t="s">
        <v>20</v>
      </c>
      <c r="K5" s="41" t="s">
        <v>22</v>
      </c>
      <c r="L5" s="41" t="s">
        <v>21</v>
      </c>
      <c r="M5" s="41" t="s">
        <v>323</v>
      </c>
      <c r="N5" s="41" t="s">
        <v>9</v>
      </c>
    </row>
    <row r="6" spans="2:14" ht="18" customHeight="1" x14ac:dyDescent="0.3">
      <c r="B6" s="76" t="s">
        <v>313</v>
      </c>
      <c r="C6" s="44" t="s">
        <v>346</v>
      </c>
      <c r="D6" s="44" t="s">
        <v>30</v>
      </c>
      <c r="E6" s="91">
        <v>6</v>
      </c>
      <c r="F6" s="91">
        <v>5.8</v>
      </c>
      <c r="G6" s="91">
        <v>5.9</v>
      </c>
      <c r="H6" s="91">
        <v>6.3</v>
      </c>
      <c r="I6" s="91">
        <v>9.4</v>
      </c>
      <c r="J6" s="30">
        <v>14.48</v>
      </c>
      <c r="K6" s="91">
        <v>5.8</v>
      </c>
      <c r="L6" s="91"/>
      <c r="M6" s="91">
        <f>SUM(E6:H6)-MAX(E6:H6)-MIN(E6:H6)</f>
        <v>11.900000000000002</v>
      </c>
      <c r="N6" s="30">
        <f>IF(SUM(E6:H6)-MAX(E6:H6)-MIN(E6:H6)+I6+SUM(J6:K6)-L6 &lt; 0, 0, SUM(E6:H6)-MAX(E6:H6)-MIN(E6:H6)+I6+SUM(J6:K6)-L6)</f>
        <v>41.580000000000005</v>
      </c>
    </row>
    <row r="7" spans="2:14" ht="18" customHeight="1" x14ac:dyDescent="0.3">
      <c r="B7" s="76" t="s">
        <v>335</v>
      </c>
      <c r="C7" s="46" t="s">
        <v>347</v>
      </c>
      <c r="D7" s="45" t="s">
        <v>348</v>
      </c>
      <c r="E7" s="91">
        <v>6.2</v>
      </c>
      <c r="F7" s="91">
        <v>5.8</v>
      </c>
      <c r="G7" s="91">
        <v>5.3</v>
      </c>
      <c r="H7" s="91">
        <v>5.8</v>
      </c>
      <c r="I7" s="91">
        <v>9.4</v>
      </c>
      <c r="J7" s="30">
        <v>11.77</v>
      </c>
      <c r="K7" s="91">
        <v>5.6</v>
      </c>
      <c r="L7" s="91"/>
      <c r="M7" s="91">
        <f>SUM(E7:H7)-MAX(E7:H7)-MIN(E7:H7)</f>
        <v>11.600000000000001</v>
      </c>
      <c r="N7" s="30">
        <f t="shared" ref="N7:N8" si="0">IF(SUM(E7:H7)-MAX(E7:H7)-MIN(E7:H7)+I7+SUM(J7:K7)-L7 &lt; 0, 0, SUM(E7:H7)-MAX(E7:H7)-MIN(E7:H7)+I7+SUM(J7:K7)-L7)</f>
        <v>38.369999999999997</v>
      </c>
    </row>
    <row r="8" spans="2:14" ht="18" customHeight="1" x14ac:dyDescent="0.3">
      <c r="B8" s="77" t="s">
        <v>336</v>
      </c>
      <c r="C8" s="80" t="s">
        <v>345</v>
      </c>
      <c r="D8" s="80" t="s">
        <v>30</v>
      </c>
      <c r="E8" s="95">
        <v>6.4</v>
      </c>
      <c r="F8" s="95">
        <v>6.8</v>
      </c>
      <c r="G8" s="95">
        <v>6.9</v>
      </c>
      <c r="H8" s="95">
        <v>6.2</v>
      </c>
      <c r="I8" s="95">
        <v>7.8</v>
      </c>
      <c r="J8" s="43">
        <v>11.255000000000001</v>
      </c>
      <c r="K8" s="95">
        <v>4.9000000000000004</v>
      </c>
      <c r="L8" s="95"/>
      <c r="M8" s="95">
        <f>SUM(E8:H8)-MAX(E8:H8)-MIN(E8:H8)</f>
        <v>13.2</v>
      </c>
      <c r="N8" s="30">
        <f t="shared" si="0"/>
        <v>37.155000000000001</v>
      </c>
    </row>
    <row r="9" spans="2:14" ht="15" customHeight="1" x14ac:dyDescent="0.3"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</row>
    <row r="10" spans="2:14" ht="15" customHeight="1" x14ac:dyDescent="0.3"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</row>
    <row r="11" spans="2:14" ht="15" customHeight="1" x14ac:dyDescent="0.3">
      <c r="B11" s="184" t="s">
        <v>378</v>
      </c>
      <c r="C11" s="185"/>
      <c r="D11" s="186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2:14" ht="15" customHeight="1" x14ac:dyDescent="0.3">
      <c r="B12" s="187"/>
      <c r="C12" s="188"/>
      <c r="D12" s="189"/>
      <c r="E12" s="188"/>
      <c r="F12" s="188"/>
      <c r="G12" s="188"/>
      <c r="H12" s="188"/>
      <c r="I12" s="188"/>
      <c r="J12" s="188"/>
      <c r="K12" s="188"/>
      <c r="L12" s="188"/>
      <c r="M12" s="188"/>
      <c r="N12" s="188"/>
    </row>
    <row r="13" spans="2:14" ht="18" customHeight="1" x14ac:dyDescent="0.3">
      <c r="B13" s="75"/>
      <c r="C13" s="86" t="s">
        <v>324</v>
      </c>
      <c r="D13" s="40" t="s">
        <v>2</v>
      </c>
      <c r="E13" s="41" t="s">
        <v>18</v>
      </c>
      <c r="F13" s="41" t="s">
        <v>19</v>
      </c>
      <c r="G13" s="41" t="s">
        <v>23</v>
      </c>
      <c r="H13" s="41" t="s">
        <v>24</v>
      </c>
      <c r="I13" s="41" t="s">
        <v>322</v>
      </c>
      <c r="J13" s="41" t="s">
        <v>20</v>
      </c>
      <c r="K13" s="41" t="s">
        <v>22</v>
      </c>
      <c r="L13" s="41" t="s">
        <v>21</v>
      </c>
      <c r="M13" s="41" t="s">
        <v>323</v>
      </c>
      <c r="N13" s="41" t="s">
        <v>9</v>
      </c>
    </row>
    <row r="14" spans="2:14" ht="18" customHeight="1" x14ac:dyDescent="0.3">
      <c r="B14" s="77" t="s">
        <v>313</v>
      </c>
      <c r="C14" s="88" t="s">
        <v>356</v>
      </c>
      <c r="D14" s="88" t="s">
        <v>85</v>
      </c>
      <c r="E14" s="95">
        <v>7.5</v>
      </c>
      <c r="F14" s="95">
        <v>7.1</v>
      </c>
      <c r="G14" s="95">
        <v>6.5</v>
      </c>
      <c r="H14" s="95">
        <v>7.2</v>
      </c>
      <c r="I14" s="95">
        <v>9.1</v>
      </c>
      <c r="J14" s="74">
        <v>12.435</v>
      </c>
      <c r="K14" s="95">
        <v>6.9</v>
      </c>
      <c r="L14" s="95"/>
      <c r="M14" s="95">
        <f t="shared" ref="M14:M21" si="1">SUM(E14:H14)-MAX(E14:H14)-MIN(E14:H14)</f>
        <v>14.3</v>
      </c>
      <c r="N14" s="74">
        <f>IF(SUM(E14:H14)-MAX(E14:H14)-MIN(E14:H14)+I14+SUM(J14:K14)-L14 &lt; 0, 0, SUM(E14:H14)-MAX(E14:H14)-MIN(E14:H14)+I14+SUM(J14:K14)-L14)</f>
        <v>42.734999999999999</v>
      </c>
    </row>
    <row r="15" spans="2:14" ht="18" customHeight="1" x14ac:dyDescent="0.3">
      <c r="B15" s="77" t="s">
        <v>335</v>
      </c>
      <c r="C15" s="88" t="s">
        <v>355</v>
      </c>
      <c r="D15" s="88" t="s">
        <v>28</v>
      </c>
      <c r="E15" s="95">
        <v>7.6</v>
      </c>
      <c r="F15" s="95">
        <v>7.8</v>
      </c>
      <c r="G15" s="95">
        <v>7</v>
      </c>
      <c r="H15" s="95">
        <v>6.7</v>
      </c>
      <c r="I15" s="95">
        <v>9.3000000000000007</v>
      </c>
      <c r="J15" s="74">
        <v>12.765000000000001</v>
      </c>
      <c r="K15" s="95">
        <v>4.8</v>
      </c>
      <c r="L15" s="95"/>
      <c r="M15" s="95">
        <f t="shared" si="1"/>
        <v>14.599999999999998</v>
      </c>
      <c r="N15" s="107">
        <f t="shared" ref="N15:N21" si="2">IF(SUM(E15:H15)-MAX(E15:H15)-MIN(E15:H15)+I15+SUM(J15:K15)-L15 &lt; 0, 0, SUM(E15:H15)-MAX(E15:H15)-MIN(E15:H15)+I15+SUM(J15:K15)-L15)</f>
        <v>41.465000000000003</v>
      </c>
    </row>
    <row r="16" spans="2:14" ht="18" customHeight="1" x14ac:dyDescent="0.3">
      <c r="B16" s="77" t="s">
        <v>336</v>
      </c>
      <c r="C16" s="89" t="s">
        <v>354</v>
      </c>
      <c r="D16" s="87" t="s">
        <v>28</v>
      </c>
      <c r="E16" s="95">
        <v>6.3</v>
      </c>
      <c r="F16" s="95">
        <v>5.9</v>
      </c>
      <c r="G16" s="95">
        <v>6</v>
      </c>
      <c r="H16" s="95">
        <v>6.4</v>
      </c>
      <c r="I16" s="95">
        <v>9.4</v>
      </c>
      <c r="J16" s="74">
        <v>11.285</v>
      </c>
      <c r="K16" s="96">
        <v>4.7</v>
      </c>
      <c r="L16" s="95"/>
      <c r="M16" s="95">
        <f t="shared" si="1"/>
        <v>12.300000000000002</v>
      </c>
      <c r="N16" s="107">
        <f t="shared" si="2"/>
        <v>37.685000000000002</v>
      </c>
    </row>
    <row r="17" spans="2:14" ht="18" customHeight="1" x14ac:dyDescent="0.3">
      <c r="B17" s="77" t="s">
        <v>337</v>
      </c>
      <c r="C17" s="90" t="s">
        <v>350</v>
      </c>
      <c r="D17" s="85" t="s">
        <v>85</v>
      </c>
      <c r="E17" s="91">
        <v>5.8</v>
      </c>
      <c r="F17" s="91">
        <v>5.9</v>
      </c>
      <c r="G17" s="91">
        <v>6</v>
      </c>
      <c r="H17" s="91">
        <v>6.2</v>
      </c>
      <c r="I17" s="91">
        <v>9.6</v>
      </c>
      <c r="J17" s="30">
        <v>10.91</v>
      </c>
      <c r="K17" s="91">
        <v>4.5</v>
      </c>
      <c r="L17" s="91"/>
      <c r="M17" s="91">
        <f t="shared" si="1"/>
        <v>11.899999999999999</v>
      </c>
      <c r="N17" s="107">
        <f t="shared" si="2"/>
        <v>36.909999999999997</v>
      </c>
    </row>
    <row r="18" spans="2:14" ht="18" customHeight="1" x14ac:dyDescent="0.3">
      <c r="B18" s="77" t="s">
        <v>339</v>
      </c>
      <c r="C18" s="89" t="s">
        <v>353</v>
      </c>
      <c r="D18" s="87" t="s">
        <v>121</v>
      </c>
      <c r="E18" s="95">
        <v>5.9</v>
      </c>
      <c r="F18" s="95">
        <v>6.4</v>
      </c>
      <c r="G18" s="95">
        <v>5.9</v>
      </c>
      <c r="H18" s="95">
        <v>5.8</v>
      </c>
      <c r="I18" s="95">
        <v>8.4</v>
      </c>
      <c r="J18" s="74">
        <v>10.83</v>
      </c>
      <c r="K18" s="95">
        <v>3.6</v>
      </c>
      <c r="L18" s="95"/>
      <c r="M18" s="95">
        <f t="shared" si="1"/>
        <v>11.8</v>
      </c>
      <c r="N18" s="107">
        <f t="shared" si="2"/>
        <v>34.630000000000003</v>
      </c>
    </row>
    <row r="19" spans="2:14" ht="18" customHeight="1" x14ac:dyDescent="0.3">
      <c r="B19" s="77" t="s">
        <v>340</v>
      </c>
      <c r="C19" s="89" t="s">
        <v>352</v>
      </c>
      <c r="D19" s="87" t="s">
        <v>28</v>
      </c>
      <c r="E19" s="95">
        <v>6.4</v>
      </c>
      <c r="F19" s="95">
        <v>6</v>
      </c>
      <c r="G19" s="95">
        <v>5.4</v>
      </c>
      <c r="H19" s="95">
        <v>6</v>
      </c>
      <c r="I19" s="95">
        <v>8.4</v>
      </c>
      <c r="J19" s="74">
        <v>10.63</v>
      </c>
      <c r="K19" s="95">
        <v>3.4</v>
      </c>
      <c r="L19" s="95"/>
      <c r="M19" s="95">
        <f t="shared" si="1"/>
        <v>11.999999999999998</v>
      </c>
      <c r="N19" s="107">
        <f t="shared" si="2"/>
        <v>34.43</v>
      </c>
    </row>
    <row r="20" spans="2:14" ht="18" customHeight="1" x14ac:dyDescent="0.3">
      <c r="B20" s="77" t="s">
        <v>341</v>
      </c>
      <c r="C20" s="89" t="s">
        <v>351</v>
      </c>
      <c r="D20" s="87" t="s">
        <v>28</v>
      </c>
      <c r="E20" s="95">
        <v>5.4</v>
      </c>
      <c r="F20" s="95">
        <v>6.1</v>
      </c>
      <c r="G20" s="95">
        <v>5.8</v>
      </c>
      <c r="H20" s="95">
        <v>6.1</v>
      </c>
      <c r="I20" s="95">
        <v>8.3000000000000007</v>
      </c>
      <c r="J20" s="74">
        <v>10.35</v>
      </c>
      <c r="K20" s="95">
        <v>3.5</v>
      </c>
      <c r="L20" s="95"/>
      <c r="M20" s="95">
        <f t="shared" si="1"/>
        <v>11.899999999999997</v>
      </c>
      <c r="N20" s="107">
        <f t="shared" si="2"/>
        <v>34.049999999999997</v>
      </c>
    </row>
    <row r="21" spans="2:14" ht="18" customHeight="1" x14ac:dyDescent="0.3">
      <c r="B21" s="77" t="s">
        <v>344</v>
      </c>
      <c r="C21" s="90" t="s">
        <v>349</v>
      </c>
      <c r="D21" s="84" t="s">
        <v>28</v>
      </c>
      <c r="E21" s="91">
        <v>5</v>
      </c>
      <c r="F21" s="91">
        <v>5.0999999999999996</v>
      </c>
      <c r="G21" s="91">
        <v>5.2</v>
      </c>
      <c r="H21" s="91">
        <v>5</v>
      </c>
      <c r="I21" s="91">
        <v>8.4</v>
      </c>
      <c r="J21" s="30">
        <v>10.164999999999999</v>
      </c>
      <c r="K21" s="91">
        <v>3.5</v>
      </c>
      <c r="L21" s="91"/>
      <c r="M21" s="91">
        <f t="shared" si="1"/>
        <v>10.100000000000001</v>
      </c>
      <c r="N21" s="107">
        <f t="shared" si="2"/>
        <v>32.164999999999999</v>
      </c>
    </row>
    <row r="22" spans="2:14" x14ac:dyDescent="0.3"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</row>
    <row r="23" spans="2:14" x14ac:dyDescent="0.3"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</row>
    <row r="24" spans="2:14" x14ac:dyDescent="0.3">
      <c r="B24" s="184" t="s">
        <v>379</v>
      </c>
      <c r="C24" s="185"/>
      <c r="D24" s="186"/>
      <c r="E24" s="201"/>
      <c r="F24" s="201"/>
      <c r="G24" s="201"/>
      <c r="H24" s="201"/>
      <c r="I24" s="201"/>
      <c r="J24" s="201"/>
      <c r="K24" s="201"/>
      <c r="L24" s="201"/>
      <c r="M24" s="201"/>
      <c r="N24" s="201"/>
    </row>
    <row r="25" spans="2:14" x14ac:dyDescent="0.3">
      <c r="B25" s="187"/>
      <c r="C25" s="188"/>
      <c r="D25" s="189"/>
      <c r="E25" s="188"/>
      <c r="F25" s="188"/>
      <c r="G25" s="188"/>
      <c r="H25" s="188"/>
      <c r="I25" s="188"/>
      <c r="J25" s="188"/>
      <c r="K25" s="188"/>
      <c r="L25" s="188"/>
      <c r="M25" s="188"/>
      <c r="N25" s="188"/>
    </row>
    <row r="26" spans="2:14" ht="18" customHeight="1" x14ac:dyDescent="0.3">
      <c r="B26" s="42"/>
      <c r="C26" s="40" t="s">
        <v>324</v>
      </c>
      <c r="D26" s="40" t="s">
        <v>2</v>
      </c>
      <c r="E26" s="41" t="s">
        <v>18</v>
      </c>
      <c r="F26" s="41" t="s">
        <v>19</v>
      </c>
      <c r="G26" s="41" t="s">
        <v>23</v>
      </c>
      <c r="H26" s="41" t="s">
        <v>24</v>
      </c>
      <c r="I26" s="41" t="s">
        <v>322</v>
      </c>
      <c r="J26" s="41" t="s">
        <v>20</v>
      </c>
      <c r="K26" s="41" t="s">
        <v>22</v>
      </c>
      <c r="L26" s="41" t="s">
        <v>21</v>
      </c>
      <c r="M26" s="41" t="s">
        <v>323</v>
      </c>
      <c r="N26" s="41" t="s">
        <v>9</v>
      </c>
    </row>
    <row r="27" spans="2:14" ht="18" customHeight="1" x14ac:dyDescent="0.3">
      <c r="B27" s="76" t="s">
        <v>313</v>
      </c>
      <c r="C27" s="44" t="s">
        <v>357</v>
      </c>
      <c r="D27" s="44" t="s">
        <v>30</v>
      </c>
      <c r="E27" s="91">
        <v>8.5</v>
      </c>
      <c r="F27" s="91">
        <v>8.9</v>
      </c>
      <c r="G27" s="91">
        <v>9</v>
      </c>
      <c r="H27" s="91">
        <v>8.9</v>
      </c>
      <c r="I27" s="91">
        <v>9.1</v>
      </c>
      <c r="J27" s="30">
        <v>15.85</v>
      </c>
      <c r="K27" s="91">
        <v>6.1</v>
      </c>
      <c r="L27" s="91"/>
      <c r="M27" s="91">
        <f>SUM(E27:H27)-MAX(E27:H27)-MIN(E27:H27)</f>
        <v>17.799999999999997</v>
      </c>
      <c r="N27" s="30">
        <f>IF(SUM(E27:H27)-MAX(E27:H27)-MIN(E27:H27)+I27+SUM(J27:K27)-L27 &lt; 0, 0, SUM(E27:H27)-MAX(E27:H27)-MIN(E27:H27)+I27+SUM(J27:K27)-L27)</f>
        <v>48.849999999999994</v>
      </c>
    </row>
    <row r="28" spans="2:14" ht="18" customHeight="1" x14ac:dyDescent="0.3">
      <c r="B28" s="76" t="s">
        <v>335</v>
      </c>
      <c r="C28" s="46" t="s">
        <v>358</v>
      </c>
      <c r="D28" s="45" t="s">
        <v>122</v>
      </c>
      <c r="E28" s="91">
        <v>7.4</v>
      </c>
      <c r="F28" s="91">
        <v>7.2</v>
      </c>
      <c r="G28" s="91">
        <v>7.5</v>
      </c>
      <c r="H28" s="91">
        <v>7.6</v>
      </c>
      <c r="I28" s="91">
        <v>9.3000000000000007</v>
      </c>
      <c r="J28" s="30">
        <v>14.805</v>
      </c>
      <c r="K28" s="91">
        <v>7.8</v>
      </c>
      <c r="L28" s="91"/>
      <c r="M28" s="91">
        <f>SUM(E28:H28)-MAX(E28:H28)-MIN(E28:H28)</f>
        <v>14.900000000000002</v>
      </c>
      <c r="N28" s="30">
        <f t="shared" ref="N28:N29" si="3">IF(SUM(E28:H28)-MAX(E28:H28)-MIN(E28:H28)+I28+SUM(J28:K28)-L28 &lt; 0, 0, SUM(E28:H28)-MAX(E28:H28)-MIN(E28:H28)+I28+SUM(J28:K28)-L28)</f>
        <v>46.805000000000007</v>
      </c>
    </row>
    <row r="29" spans="2:14" ht="18" customHeight="1" x14ac:dyDescent="0.3">
      <c r="B29" s="77" t="s">
        <v>336</v>
      </c>
      <c r="C29" s="80" t="s">
        <v>359</v>
      </c>
      <c r="D29" s="80" t="s">
        <v>85</v>
      </c>
      <c r="E29" s="95">
        <v>6.2</v>
      </c>
      <c r="F29" s="95">
        <v>6.9</v>
      </c>
      <c r="G29" s="95">
        <v>6</v>
      </c>
      <c r="H29" s="95">
        <v>6.5</v>
      </c>
      <c r="I29" s="95">
        <v>9.6999999999999993</v>
      </c>
      <c r="J29" s="43">
        <v>14.68</v>
      </c>
      <c r="K29" s="95">
        <v>8.1999999999999993</v>
      </c>
      <c r="L29" s="95"/>
      <c r="M29" s="95">
        <f>SUM(E29:H29)-MAX(E29:H29)-MIN(E29:H29)</f>
        <v>12.700000000000003</v>
      </c>
      <c r="N29" s="30">
        <f t="shared" si="3"/>
        <v>45.28</v>
      </c>
    </row>
    <row r="30" spans="2:14" x14ac:dyDescent="0.3"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</row>
    <row r="31" spans="2:14" x14ac:dyDescent="0.3"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</row>
    <row r="32" spans="2:14" x14ac:dyDescent="0.3">
      <c r="B32" s="184" t="s">
        <v>380</v>
      </c>
      <c r="C32" s="185"/>
      <c r="D32" s="186"/>
      <c r="E32" s="201"/>
      <c r="F32" s="201"/>
      <c r="G32" s="201"/>
      <c r="H32" s="201"/>
      <c r="I32" s="201"/>
      <c r="J32" s="201"/>
      <c r="K32" s="201"/>
      <c r="L32" s="201"/>
      <c r="M32" s="201"/>
      <c r="N32" s="201"/>
    </row>
    <row r="33" spans="2:14" x14ac:dyDescent="0.3">
      <c r="B33" s="187"/>
      <c r="C33" s="188"/>
      <c r="D33" s="189"/>
      <c r="E33" s="188"/>
      <c r="F33" s="188"/>
      <c r="G33" s="188"/>
      <c r="H33" s="188"/>
      <c r="I33" s="188"/>
      <c r="J33" s="188"/>
      <c r="K33" s="188"/>
      <c r="L33" s="188"/>
      <c r="M33" s="188"/>
      <c r="N33" s="188"/>
    </row>
    <row r="34" spans="2:14" ht="18" customHeight="1" x14ac:dyDescent="0.3">
      <c r="B34" s="42"/>
      <c r="C34" s="40" t="s">
        <v>324</v>
      </c>
      <c r="D34" s="40" t="s">
        <v>2</v>
      </c>
      <c r="E34" s="41" t="s">
        <v>18</v>
      </c>
      <c r="F34" s="41" t="s">
        <v>19</v>
      </c>
      <c r="G34" s="41" t="s">
        <v>23</v>
      </c>
      <c r="H34" s="41" t="s">
        <v>24</v>
      </c>
      <c r="I34" s="41" t="s">
        <v>322</v>
      </c>
      <c r="J34" s="41" t="s">
        <v>20</v>
      </c>
      <c r="K34" s="41" t="s">
        <v>22</v>
      </c>
      <c r="L34" s="41" t="s">
        <v>21</v>
      </c>
      <c r="M34" s="41" t="s">
        <v>323</v>
      </c>
      <c r="N34" s="41" t="s">
        <v>9</v>
      </c>
    </row>
    <row r="35" spans="2:14" ht="18" customHeight="1" x14ac:dyDescent="0.3">
      <c r="B35" s="76" t="s">
        <v>313</v>
      </c>
      <c r="C35" s="46" t="s">
        <v>361</v>
      </c>
      <c r="D35" s="45" t="s">
        <v>85</v>
      </c>
      <c r="E35" s="91">
        <v>7.8</v>
      </c>
      <c r="F35" s="91">
        <v>8.1999999999999993</v>
      </c>
      <c r="G35" s="91">
        <v>7.9</v>
      </c>
      <c r="H35" s="91">
        <v>8.4</v>
      </c>
      <c r="I35" s="91">
        <v>9.8000000000000007</v>
      </c>
      <c r="J35" s="30">
        <v>13.365</v>
      </c>
      <c r="K35" s="91">
        <v>6.2</v>
      </c>
      <c r="L35" s="91"/>
      <c r="M35" s="91">
        <f>SUM(E35:H35)-MAX(E35:H35)-MIN(E35:H35)</f>
        <v>16.099999999999998</v>
      </c>
      <c r="N35" s="30">
        <f>IF(SUM(E35:H35)-MAX(E35:H35)-MIN(E35:H35)+I35+SUM(J35:K35)-L35 &lt; 0, 0, SUM(E35:H35)-MAX(E35:H35)-MIN(E35:H35)+I35+SUM(J35:K35)-L35)</f>
        <v>45.465000000000003</v>
      </c>
    </row>
    <row r="36" spans="2:14" ht="18" customHeight="1" x14ac:dyDescent="0.3">
      <c r="B36" s="77" t="s">
        <v>335</v>
      </c>
      <c r="C36" s="80" t="s">
        <v>362</v>
      </c>
      <c r="D36" s="80" t="s">
        <v>28</v>
      </c>
      <c r="E36" s="95">
        <v>7.3</v>
      </c>
      <c r="F36" s="95">
        <v>6.9</v>
      </c>
      <c r="G36" s="95">
        <v>6.3</v>
      </c>
      <c r="H36" s="95">
        <v>6.8</v>
      </c>
      <c r="I36" s="95">
        <v>9.1</v>
      </c>
      <c r="J36" s="43">
        <v>12.73</v>
      </c>
      <c r="K36" s="95">
        <v>5.7</v>
      </c>
      <c r="L36" s="95"/>
      <c r="M36" s="95">
        <f>SUM(E36:H36)-MAX(E36:H36)-MIN(E36:H36)</f>
        <v>13.7</v>
      </c>
      <c r="N36" s="30">
        <f t="shared" ref="N36:N37" si="4">IF(SUM(E36:H36)-MAX(E36:H36)-MIN(E36:H36)+I36+SUM(J36:K36)-L36 &lt; 0, 0, SUM(E36:H36)-MAX(E36:H36)-MIN(E36:H36)+I36+SUM(J36:K36)-L36)</f>
        <v>41.23</v>
      </c>
    </row>
    <row r="37" spans="2:14" ht="18" customHeight="1" x14ac:dyDescent="0.3">
      <c r="B37" s="77" t="s">
        <v>336</v>
      </c>
      <c r="C37" s="87" t="s">
        <v>360</v>
      </c>
      <c r="D37" s="87" t="s">
        <v>85</v>
      </c>
      <c r="E37" s="95">
        <v>6.3</v>
      </c>
      <c r="F37" s="95">
        <v>6.1</v>
      </c>
      <c r="G37" s="95">
        <v>5.9</v>
      </c>
      <c r="H37" s="95">
        <v>6.3</v>
      </c>
      <c r="I37" s="95">
        <v>8.9</v>
      </c>
      <c r="J37" s="74">
        <v>11.675000000000001</v>
      </c>
      <c r="K37" s="95">
        <v>5.4</v>
      </c>
      <c r="L37" s="95"/>
      <c r="M37" s="95">
        <f>SUM(E37:H37)-MAX(E37:H37)-MIN(E37:H37)</f>
        <v>12.399999999999997</v>
      </c>
      <c r="N37" s="108">
        <f t="shared" si="4"/>
        <v>38.375</v>
      </c>
    </row>
  </sheetData>
  <sortState ref="B11:O21">
    <sortCondition ref="C6:C8"/>
  </sortState>
  <mergeCells count="11">
    <mergeCell ref="B3:D4"/>
    <mergeCell ref="E3:N4"/>
    <mergeCell ref="B9:N10"/>
    <mergeCell ref="B24:D25"/>
    <mergeCell ref="E24:N25"/>
    <mergeCell ref="B32:D33"/>
    <mergeCell ref="E32:N33"/>
    <mergeCell ref="B22:N23"/>
    <mergeCell ref="B30:N31"/>
    <mergeCell ref="B11:D12"/>
    <mergeCell ref="E11:N12"/>
  </mergeCells>
  <pageMargins left="0.25" right="0.25" top="0.75" bottom="0.75" header="0.3" footer="0.3"/>
  <pageSetup paperSize="9" scale="83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TEKMOVALCI</vt:lpstr>
      <vt:lpstr>CBI-CBE</vt:lpstr>
      <vt:lpstr>MDI-MDE</vt:lpstr>
      <vt:lpstr>SDI-SDE</vt:lpstr>
      <vt:lpstr>MLI-MLE</vt:lpstr>
      <vt:lpstr>ČLI-ČLE</vt:lpstr>
      <vt:lpstr>Finale</vt:lpstr>
      <vt:lpstr>sumCicibaniMosteObvezna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Sebastijan Štraus</dc:creator>
  <cp:lastModifiedBy>Matej Pregelj</cp:lastModifiedBy>
  <cp:lastPrinted>2022-04-11T04:59:28Z</cp:lastPrinted>
  <dcterms:created xsi:type="dcterms:W3CDTF">2018-04-12T20:01:17Z</dcterms:created>
  <dcterms:modified xsi:type="dcterms:W3CDTF">2022-05-01T14:24:16Z</dcterms:modified>
</cp:coreProperties>
</file>